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heckCompatibility="1" autoCompressPictures="0"/>
  <bookViews>
    <workbookView xWindow="300" yWindow="140" windowWidth="32560" windowHeight="17640" activeTab="2"/>
  </bookViews>
  <sheets>
    <sheet name="Jahresrechnung 2014" sheetId="2" r:id="rId1"/>
    <sheet name="Bilanz" sheetId="3" r:id="rId2"/>
    <sheet name="Budget 2015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C13" i="2"/>
  <c r="D13" i="2"/>
  <c r="B40" i="1"/>
  <c r="D18" i="3"/>
  <c r="D21" i="3"/>
  <c r="E48" i="2"/>
  <c r="B40" i="2"/>
  <c r="C40" i="2"/>
  <c r="D40" i="2"/>
  <c r="D16" i="3"/>
  <c r="B21" i="3"/>
  <c r="B10" i="3"/>
  <c r="D6" i="3"/>
  <c r="D10" i="3"/>
  <c r="D4" i="3"/>
  <c r="C36" i="2"/>
  <c r="C43" i="2"/>
  <c r="D36" i="2"/>
  <c r="D43" i="2"/>
  <c r="C4" i="2"/>
  <c r="C29" i="2"/>
  <c r="C44" i="2"/>
  <c r="D4" i="2"/>
  <c r="D29" i="2"/>
  <c r="D44" i="2"/>
  <c r="C45" i="2"/>
  <c r="D45" i="2"/>
  <c r="C33" i="2"/>
  <c r="D33" i="2"/>
  <c r="C30" i="2"/>
  <c r="D30" i="2"/>
  <c r="C31" i="2"/>
  <c r="D31" i="2"/>
  <c r="C27" i="2"/>
  <c r="D27" i="2"/>
  <c r="C14" i="2"/>
  <c r="D14" i="2"/>
  <c r="B36" i="2"/>
  <c r="B33" i="2"/>
  <c r="B43" i="2"/>
  <c r="B4" i="2"/>
  <c r="B14" i="2"/>
  <c r="B27" i="2"/>
  <c r="B29" i="2"/>
  <c r="B44" i="2"/>
  <c r="B45" i="2"/>
  <c r="B30" i="2"/>
  <c r="B31" i="2"/>
  <c r="B36" i="1"/>
  <c r="B43" i="1"/>
  <c r="B33" i="1"/>
  <c r="B14" i="1"/>
  <c r="B27" i="1"/>
  <c r="B4" i="1"/>
  <c r="B29" i="1"/>
  <c r="B30" i="1"/>
  <c r="B44" i="1"/>
  <c r="B45" i="1"/>
  <c r="B31" i="1"/>
</calcChain>
</file>

<file path=xl/sharedStrings.xml><?xml version="1.0" encoding="utf-8"?>
<sst xmlns="http://schemas.openxmlformats.org/spreadsheetml/2006/main" count="146" uniqueCount="73">
  <si>
    <t>Aufwand</t>
  </si>
  <si>
    <t>Ertrag</t>
  </si>
  <si>
    <t>Bemerkungen</t>
  </si>
  <si>
    <t>100 Fr. pauschal für Vorstandsmitglieder</t>
  </si>
  <si>
    <t>Weiterbildung</t>
  </si>
  <si>
    <t>Seminare des DSJ u.a.</t>
  </si>
  <si>
    <t>Büromaterial</t>
  </si>
  <si>
    <t>Porti / Versandkosten</t>
  </si>
  <si>
    <t>sonstiger Verwaltungsaufwand</t>
  </si>
  <si>
    <t>Geschenke für Referenten etc.</t>
  </si>
  <si>
    <t>Inserate, Flyer</t>
  </si>
  <si>
    <t>Webseite</t>
  </si>
  <si>
    <t>Sitzungsspesen</t>
  </si>
  <si>
    <t>Projektaufwand</t>
  </si>
  <si>
    <t>Sonstiger Aufwand</t>
  </si>
  <si>
    <t>Reserven</t>
  </si>
  <si>
    <t>Gemeindebeitrag</t>
  </si>
  <si>
    <t>TOTAL AUFWAND</t>
  </si>
  <si>
    <t>TOTAL ERTRAG</t>
  </si>
  <si>
    <t xml:space="preserve">Spesen </t>
  </si>
  <si>
    <t>Jahresrechnung 2013</t>
  </si>
  <si>
    <t>Aktive</t>
  </si>
  <si>
    <t>Betrag</t>
  </si>
  <si>
    <t>Passive</t>
  </si>
  <si>
    <t>Kasse</t>
  </si>
  <si>
    <t>Post</t>
  </si>
  <si>
    <t>Eigenkapital</t>
  </si>
  <si>
    <t>Gewinn</t>
  </si>
  <si>
    <t>Jugendparlament Mustertal Budget für das Jahr 2015</t>
  </si>
  <si>
    <t>Betriebsaufwand</t>
  </si>
  <si>
    <t>Mitgliederbeitrag DSJ</t>
  </si>
  <si>
    <t>Projekt 1 - Werbeaufwand</t>
  </si>
  <si>
    <t>Projekt 1 - Spesen</t>
  </si>
  <si>
    <t>Projekt 2 - Spesen</t>
  </si>
  <si>
    <t>Projekt 2 - Werbeaufwand</t>
  </si>
  <si>
    <t>Projekt 3 - Spesen</t>
  </si>
  <si>
    <t>Projekt 3 - Werbeaufwand</t>
  </si>
  <si>
    <t>Projekt 1 - Materialkosten</t>
  </si>
  <si>
    <t>Projekt 1 - Raummiete</t>
  </si>
  <si>
    <t>Projekt 2 - Materialkosten</t>
  </si>
  <si>
    <t>Projekt 2 - Raummiete</t>
  </si>
  <si>
    <t>Projekt 3 - Materialkosten</t>
  </si>
  <si>
    <t>Projekt 3 - Raummiete</t>
  </si>
  <si>
    <t>Ertrag aus eigenen Leistungen</t>
  </si>
  <si>
    <t>Eintritte</t>
  </si>
  <si>
    <t>Verkauf</t>
  </si>
  <si>
    <t>Kuchenverkauf</t>
  </si>
  <si>
    <t>Beiträge Dritter</t>
  </si>
  <si>
    <t>private Sponsoren</t>
  </si>
  <si>
    <t>Mitgliederbeiträge</t>
  </si>
  <si>
    <t>Diverse Erträge</t>
  </si>
  <si>
    <t>20 x 10 Franken</t>
  </si>
  <si>
    <t>Zinsen PC-Konto</t>
  </si>
  <si>
    <t>Gewinn 2015</t>
  </si>
  <si>
    <t>Verlust 2015</t>
  </si>
  <si>
    <t>Budget 2014</t>
  </si>
  <si>
    <t>Jahresrechnung 2014</t>
  </si>
  <si>
    <t>Jugendparlament Jahresrechnung für das Jahr 2014</t>
  </si>
  <si>
    <t>Jugendparlament Schlussbilanz per 31.12.2014</t>
  </si>
  <si>
    <t>Bank</t>
  </si>
  <si>
    <t>Aktive Rechnungsabgrenzung</t>
  </si>
  <si>
    <t>Passive Rechnungsabgrenzung</t>
  </si>
  <si>
    <t>Fremdkapital</t>
  </si>
  <si>
    <t>Jugendparlament Eröffnungsbilanz per 01.01.2015</t>
  </si>
  <si>
    <t>Zinserträge</t>
  </si>
  <si>
    <t>übrige Erträge</t>
  </si>
  <si>
    <t>farbige Felder sind selber auszufüllen</t>
  </si>
  <si>
    <t>TOTAL</t>
  </si>
  <si>
    <t>Reservenzuweisung</t>
  </si>
  <si>
    <t>TOTAL Aktive</t>
  </si>
  <si>
    <t>TOTAL Passive</t>
  </si>
  <si>
    <t>Übrige Erträge</t>
  </si>
  <si>
    <t>3.5% der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</si>
</sst>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0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i/>
      <sz val="10"/>
      <color theme="1"/>
      <name val="Helvetica"/>
      <family val="2"/>
    </font>
    <font>
      <sz val="10"/>
      <color theme="0"/>
      <name val="Helvetica Light"/>
    </font>
    <font>
      <b/>
      <sz val="10"/>
      <color theme="1"/>
      <name val="Helvetica Light"/>
    </font>
    <font>
      <sz val="10"/>
      <color theme="1"/>
      <name val="Helvetica Light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 Light"/>
    </font>
    <font>
      <sz val="8"/>
      <color theme="1"/>
      <name val="Helvetica Light"/>
    </font>
    <font>
      <sz val="8"/>
      <color rgb="FF000000"/>
      <name val="Helvetica Light"/>
    </font>
    <font>
      <sz val="9"/>
      <color theme="1"/>
      <name val="Helvetica Light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4" borderId="1" xfId="0" applyFont="1" applyFill="1" applyBorder="1" applyAlignment="1"/>
    <xf numFmtId="0" fontId="7" fillId="4" borderId="2" xfId="0" applyFont="1" applyFill="1" applyBorder="1" applyAlignment="1"/>
    <xf numFmtId="0" fontId="2" fillId="4" borderId="3" xfId="0" applyFont="1" applyFill="1" applyBorder="1" applyAlignment="1"/>
    <xf numFmtId="0" fontId="2" fillId="0" borderId="0" xfId="0" applyFont="1" applyAlignment="1"/>
    <xf numFmtId="0" fontId="2" fillId="3" borderId="26" xfId="0" applyFont="1" applyFill="1" applyBorder="1" applyAlignment="1"/>
    <xf numFmtId="0" fontId="7" fillId="3" borderId="28" xfId="0" applyFont="1" applyFill="1" applyBorder="1" applyAlignment="1"/>
    <xf numFmtId="0" fontId="4" fillId="0" borderId="0" xfId="0" applyFont="1" applyAlignment="1"/>
    <xf numFmtId="0" fontId="2" fillId="3" borderId="1" xfId="0" applyFont="1" applyFill="1" applyBorder="1" applyAlignment="1"/>
    <xf numFmtId="0" fontId="7" fillId="3" borderId="3" xfId="0" applyFont="1" applyFill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2" fillId="3" borderId="6" xfId="0" applyFont="1" applyFill="1" applyBorder="1" applyAlignment="1"/>
    <xf numFmtId="0" fontId="7" fillId="3" borderId="8" xfId="0" applyFont="1" applyFill="1" applyBorder="1" applyAlignment="1"/>
    <xf numFmtId="0" fontId="7" fillId="0" borderId="0" xfId="0" applyFont="1" applyAlignment="1"/>
    <xf numFmtId="0" fontId="1" fillId="0" borderId="0" xfId="0" applyFont="1" applyFill="1" applyBorder="1" applyAlignment="1"/>
    <xf numFmtId="4" fontId="6" fillId="3" borderId="27" xfId="0" applyNumberFormat="1" applyFont="1" applyFill="1" applyBorder="1" applyAlignment="1"/>
    <xf numFmtId="4" fontId="6" fillId="3" borderId="2" xfId="0" applyNumberFormat="1" applyFont="1" applyFill="1" applyBorder="1" applyAlignment="1"/>
    <xf numFmtId="4" fontId="7" fillId="0" borderId="10" xfId="0" applyNumberFormat="1" applyFont="1" applyBorder="1" applyAlignment="1"/>
    <xf numFmtId="4" fontId="6" fillId="3" borderId="7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7" fillId="0" borderId="13" xfId="0" applyFont="1" applyBorder="1" applyAlignment="1"/>
    <xf numFmtId="4" fontId="7" fillId="0" borderId="14" xfId="0" applyNumberFormat="1" applyFont="1" applyBorder="1" applyAlignment="1"/>
    <xf numFmtId="0" fontId="7" fillId="0" borderId="15" xfId="0" applyFont="1" applyBorder="1" applyAlignment="1"/>
    <xf numFmtId="4" fontId="2" fillId="4" borderId="2" xfId="0" applyNumberFormat="1" applyFont="1" applyFill="1" applyBorder="1" applyAlignment="1"/>
    <xf numFmtId="0" fontId="2" fillId="3" borderId="28" xfId="0" applyFont="1" applyFill="1" applyBorder="1" applyAlignment="1">
      <alignment vertical="center"/>
    </xf>
    <xf numFmtId="0" fontId="2" fillId="3" borderId="22" xfId="0" applyFont="1" applyFill="1" applyBorder="1" applyAlignment="1"/>
    <xf numFmtId="4" fontId="2" fillId="3" borderId="23" xfId="0" applyNumberFormat="1" applyFont="1" applyFill="1" applyBorder="1" applyAlignment="1"/>
    <xf numFmtId="0" fontId="2" fillId="3" borderId="24" xfId="0" applyFont="1" applyFill="1" applyBorder="1" applyAlignment="1"/>
    <xf numFmtId="4" fontId="2" fillId="3" borderId="7" xfId="0" applyNumberFormat="1" applyFont="1" applyFill="1" applyBorder="1" applyAlignment="1"/>
    <xf numFmtId="0" fontId="2" fillId="3" borderId="8" xfId="0" applyFont="1" applyFill="1" applyBorder="1" applyAlignment="1"/>
    <xf numFmtId="0" fontId="2" fillId="3" borderId="30" xfId="0" applyFont="1" applyFill="1" applyBorder="1" applyAlignment="1"/>
    <xf numFmtId="0" fontId="0" fillId="0" borderId="0" xfId="0" applyBorder="1"/>
    <xf numFmtId="4" fontId="6" fillId="0" borderId="0" xfId="0" applyNumberFormat="1" applyFont="1" applyFill="1" applyBorder="1" applyAlignment="1"/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4" borderId="26" xfId="0" applyFont="1" applyFill="1" applyBorder="1" applyAlignment="1"/>
    <xf numFmtId="0" fontId="2" fillId="4" borderId="28" xfId="0" applyFont="1" applyFill="1" applyBorder="1" applyAlignment="1"/>
    <xf numFmtId="4" fontId="7" fillId="0" borderId="8" xfId="0" applyNumberFormat="1" applyFont="1" applyFill="1" applyBorder="1" applyAlignment="1"/>
    <xf numFmtId="0" fontId="2" fillId="4" borderId="26" xfId="0" applyFont="1" applyFill="1" applyBorder="1"/>
    <xf numFmtId="0" fontId="2" fillId="4" borderId="28" xfId="0" applyFont="1" applyFill="1" applyBorder="1"/>
    <xf numFmtId="4" fontId="7" fillId="0" borderId="6" xfId="0" applyNumberFormat="1" applyFont="1" applyFill="1" applyBorder="1"/>
    <xf numFmtId="4" fontId="7" fillId="0" borderId="8" xfId="0" applyNumberFormat="1" applyFont="1" applyFill="1" applyBorder="1"/>
    <xf numFmtId="4" fontId="2" fillId="3" borderId="29" xfId="0" applyNumberFormat="1" applyFont="1" applyFill="1" applyBorder="1" applyAlignment="1"/>
    <xf numFmtId="4" fontId="2" fillId="3" borderId="30" xfId="0" applyNumberFormat="1" applyFont="1" applyFill="1" applyBorder="1" applyAlignment="1"/>
    <xf numFmtId="4" fontId="2" fillId="3" borderId="29" xfId="0" applyNumberFormat="1" applyFont="1" applyFill="1" applyBorder="1"/>
    <xf numFmtId="4" fontId="2" fillId="3" borderId="30" xfId="0" applyNumberFormat="1" applyFont="1" applyFill="1" applyBorder="1"/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4" borderId="16" xfId="0" applyFont="1" applyFill="1" applyBorder="1" applyAlignment="1"/>
    <xf numFmtId="0" fontId="13" fillId="4" borderId="37" xfId="0" applyFont="1" applyFill="1" applyBorder="1" applyAlignment="1"/>
    <xf numFmtId="0" fontId="13" fillId="4" borderId="47" xfId="0" applyFont="1" applyFill="1" applyBorder="1"/>
    <xf numFmtId="0" fontId="13" fillId="4" borderId="9" xfId="0" applyFont="1" applyFill="1" applyBorder="1" applyAlignment="1"/>
    <xf numFmtId="0" fontId="13" fillId="3" borderId="25" xfId="0" applyFont="1" applyFill="1" applyBorder="1" applyAlignment="1"/>
    <xf numFmtId="4" fontId="14" fillId="3" borderId="38" xfId="0" applyNumberFormat="1" applyFont="1" applyFill="1" applyBorder="1" applyAlignment="1"/>
    <xf numFmtId="4" fontId="14" fillId="3" borderId="48" xfId="0" applyNumberFormat="1" applyFont="1" applyFill="1" applyBorder="1" applyAlignment="1"/>
    <xf numFmtId="0" fontId="15" fillId="3" borderId="28" xfId="0" applyFont="1" applyFill="1" applyBorder="1" applyAlignment="1"/>
    <xf numFmtId="0" fontId="13" fillId="3" borderId="35" xfId="0" applyFont="1" applyFill="1" applyBorder="1" applyAlignment="1"/>
    <xf numFmtId="4" fontId="14" fillId="3" borderId="43" xfId="0" applyNumberFormat="1" applyFont="1" applyFill="1" applyBorder="1" applyAlignment="1"/>
    <xf numFmtId="4" fontId="14" fillId="3" borderId="52" xfId="0" applyNumberFormat="1" applyFont="1" applyFill="1" applyBorder="1" applyAlignment="1"/>
    <xf numFmtId="0" fontId="15" fillId="3" borderId="3" xfId="0" applyFont="1" applyFill="1" applyBorder="1" applyAlignment="1"/>
    <xf numFmtId="0" fontId="15" fillId="0" borderId="31" xfId="0" applyFont="1" applyBorder="1" applyAlignment="1"/>
    <xf numFmtId="4" fontId="15" fillId="0" borderId="44" xfId="0" applyNumberFormat="1" applyFont="1" applyBorder="1" applyAlignment="1"/>
    <xf numFmtId="4" fontId="15" fillId="0" borderId="53" xfId="0" applyNumberFormat="1" applyFont="1" applyBorder="1" applyAlignment="1"/>
    <xf numFmtId="0" fontId="15" fillId="0" borderId="12" xfId="0" applyFont="1" applyBorder="1" applyAlignment="1"/>
    <xf numFmtId="0" fontId="13" fillId="3" borderId="34" xfId="0" applyFont="1" applyFill="1" applyBorder="1" applyAlignment="1"/>
    <xf numFmtId="4" fontId="14" fillId="3" borderId="42" xfId="0" applyNumberFormat="1" applyFont="1" applyFill="1" applyBorder="1" applyAlignment="1"/>
    <xf numFmtId="4" fontId="14" fillId="3" borderId="54" xfId="0" applyNumberFormat="1" applyFont="1" applyFill="1" applyBorder="1" applyAlignment="1"/>
    <xf numFmtId="0" fontId="15" fillId="3" borderId="8" xfId="0" applyFont="1" applyFill="1" applyBorder="1" applyAlignment="1"/>
    <xf numFmtId="0" fontId="13" fillId="4" borderId="35" xfId="0" applyFont="1" applyFill="1" applyBorder="1" applyAlignment="1"/>
    <xf numFmtId="4" fontId="13" fillId="4" borderId="43" xfId="0" applyNumberFormat="1" applyFont="1" applyFill="1" applyBorder="1" applyAlignment="1"/>
    <xf numFmtId="4" fontId="13" fillId="4" borderId="49" xfId="0" applyNumberFormat="1" applyFont="1" applyFill="1" applyBorder="1"/>
    <xf numFmtId="0" fontId="13" fillId="4" borderId="3" xfId="0" applyFont="1" applyFill="1" applyBorder="1" applyAlignment="1"/>
    <xf numFmtId="0" fontId="13" fillId="3" borderId="25" xfId="0" applyFont="1" applyFill="1" applyBorder="1" applyAlignment="1">
      <alignment vertical="center"/>
    </xf>
    <xf numFmtId="4" fontId="13" fillId="3" borderId="38" xfId="0" applyNumberFormat="1" applyFont="1" applyFill="1" applyBorder="1" applyAlignment="1">
      <alignment vertical="center"/>
    </xf>
    <xf numFmtId="4" fontId="13" fillId="3" borderId="48" xfId="0" applyNumberFormat="1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3" fillId="3" borderId="21" xfId="0" applyFont="1" applyFill="1" applyBorder="1" applyAlignment="1"/>
    <xf numFmtId="4" fontId="13" fillId="3" borderId="45" xfId="0" applyNumberFormat="1" applyFont="1" applyFill="1" applyBorder="1" applyAlignment="1"/>
    <xf numFmtId="4" fontId="13" fillId="3" borderId="55" xfId="0" applyNumberFormat="1" applyFont="1" applyFill="1" applyBorder="1" applyAlignment="1"/>
    <xf numFmtId="0" fontId="13" fillId="3" borderId="30" xfId="0" applyFont="1" applyFill="1" applyBorder="1" applyAlignment="1"/>
    <xf numFmtId="4" fontId="13" fillId="3" borderId="42" xfId="0" applyNumberFormat="1" applyFont="1" applyFill="1" applyBorder="1" applyAlignment="1"/>
    <xf numFmtId="4" fontId="13" fillId="3" borderId="54" xfId="0" applyNumberFormat="1" applyFont="1" applyFill="1" applyBorder="1" applyAlignment="1"/>
    <xf numFmtId="0" fontId="13" fillId="3" borderId="8" xfId="0" applyFont="1" applyFill="1" applyBorder="1" applyAlignment="1"/>
    <xf numFmtId="0" fontId="15" fillId="5" borderId="33" xfId="0" applyFont="1" applyFill="1" applyBorder="1" applyAlignment="1"/>
    <xf numFmtId="4" fontId="15" fillId="5" borderId="39" xfId="0" applyNumberFormat="1" applyFont="1" applyFill="1" applyBorder="1" applyAlignment="1"/>
    <xf numFmtId="4" fontId="15" fillId="5" borderId="49" xfId="0" applyNumberFormat="1" applyFont="1" applyFill="1" applyBorder="1"/>
    <xf numFmtId="0" fontId="15" fillId="5" borderId="5" xfId="0" applyFont="1" applyFill="1" applyBorder="1" applyAlignment="1"/>
    <xf numFmtId="0" fontId="15" fillId="5" borderId="32" xfId="0" applyFont="1" applyFill="1" applyBorder="1" applyAlignment="1"/>
    <xf numFmtId="4" fontId="15" fillId="5" borderId="40" xfId="0" applyNumberFormat="1" applyFont="1" applyFill="1" applyBorder="1" applyAlignment="1"/>
    <xf numFmtId="4" fontId="15" fillId="5" borderId="50" xfId="0" applyNumberFormat="1" applyFont="1" applyFill="1" applyBorder="1"/>
    <xf numFmtId="0" fontId="15" fillId="5" borderId="24" xfId="0" applyFont="1" applyFill="1" applyBorder="1" applyAlignment="1"/>
    <xf numFmtId="0" fontId="15" fillId="5" borderId="17" xfId="0" applyFont="1" applyFill="1" applyBorder="1" applyAlignment="1"/>
    <xf numFmtId="4" fontId="15" fillId="5" borderId="41" xfId="0" applyNumberFormat="1" applyFont="1" applyFill="1" applyBorder="1" applyAlignment="1"/>
    <xf numFmtId="4" fontId="15" fillId="5" borderId="51" xfId="0" applyNumberFormat="1" applyFont="1" applyFill="1" applyBorder="1"/>
    <xf numFmtId="0" fontId="15" fillId="5" borderId="20" xfId="0" applyFont="1" applyFill="1" applyBorder="1" applyAlignment="1"/>
    <xf numFmtId="0" fontId="15" fillId="5" borderId="34" xfId="0" applyFont="1" applyFill="1" applyBorder="1" applyAlignment="1"/>
    <xf numFmtId="4" fontId="15" fillId="5" borderId="42" xfId="0" applyNumberFormat="1" applyFont="1" applyFill="1" applyBorder="1" applyAlignment="1"/>
    <xf numFmtId="0" fontId="15" fillId="5" borderId="8" xfId="0" applyFont="1" applyFill="1" applyBorder="1" applyAlignment="1"/>
    <xf numFmtId="0" fontId="15" fillId="5" borderId="33" xfId="0" applyFont="1" applyFill="1" applyBorder="1" applyAlignment="1">
      <alignment vertical="center"/>
    </xf>
    <xf numFmtId="4" fontId="15" fillId="5" borderId="39" xfId="0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6" fillId="5" borderId="17" xfId="0" applyFont="1" applyFill="1" applyBorder="1"/>
    <xf numFmtId="0" fontId="12" fillId="5" borderId="5" xfId="0" applyFont="1" applyFill="1" applyBorder="1"/>
    <xf numFmtId="0" fontId="17" fillId="5" borderId="16" xfId="0" applyFont="1" applyFill="1" applyBorder="1"/>
    <xf numFmtId="0" fontId="15" fillId="0" borderId="36" xfId="0" applyFont="1" applyFill="1" applyBorder="1" applyAlignment="1"/>
    <xf numFmtId="4" fontId="15" fillId="0" borderId="46" xfId="0" applyNumberFormat="1" applyFont="1" applyFill="1" applyBorder="1" applyAlignment="1"/>
    <xf numFmtId="4" fontId="15" fillId="0" borderId="56" xfId="0" applyNumberFormat="1" applyFont="1" applyFill="1" applyBorder="1" applyAlignment="1"/>
    <xf numFmtId="0" fontId="15" fillId="0" borderId="15" xfId="0" applyFont="1" applyFill="1" applyBorder="1" applyAlignment="1"/>
    <xf numFmtId="0" fontId="7" fillId="5" borderId="22" xfId="0" applyFont="1" applyFill="1" applyBorder="1" applyAlignment="1"/>
    <xf numFmtId="4" fontId="7" fillId="5" borderId="24" xfId="0" applyNumberFormat="1" applyFont="1" applyFill="1" applyBorder="1" applyAlignment="1"/>
    <xf numFmtId="0" fontId="7" fillId="5" borderId="4" xfId="0" applyFont="1" applyFill="1" applyBorder="1" applyAlignment="1"/>
    <xf numFmtId="4" fontId="7" fillId="5" borderId="5" xfId="0" applyNumberFormat="1" applyFont="1" applyFill="1" applyBorder="1" applyAlignment="1"/>
    <xf numFmtId="0" fontId="7" fillId="5" borderId="13" xfId="0" applyFont="1" applyFill="1" applyBorder="1" applyAlignment="1"/>
    <xf numFmtId="4" fontId="7" fillId="5" borderId="15" xfId="0" applyNumberFormat="1" applyFont="1" applyFill="1" applyBorder="1" applyAlignment="1"/>
    <xf numFmtId="4" fontId="7" fillId="5" borderId="4" xfId="0" applyNumberFormat="1" applyFont="1" applyFill="1" applyBorder="1"/>
    <xf numFmtId="4" fontId="7" fillId="5" borderId="5" xfId="0" applyNumberFormat="1" applyFont="1" applyFill="1" applyBorder="1"/>
    <xf numFmtId="4" fontId="6" fillId="5" borderId="13" xfId="0" applyNumberFormat="1" applyFont="1" applyFill="1" applyBorder="1"/>
    <xf numFmtId="4" fontId="6" fillId="5" borderId="15" xfId="0" applyNumberFormat="1" applyFont="1" applyFill="1" applyBorder="1"/>
    <xf numFmtId="4" fontId="7" fillId="5" borderId="13" xfId="0" applyNumberFormat="1" applyFont="1" applyFill="1" applyBorder="1"/>
    <xf numFmtId="4" fontId="7" fillId="5" borderId="15" xfId="0" applyNumberFormat="1" applyFont="1" applyFill="1" applyBorder="1"/>
    <xf numFmtId="4" fontId="7" fillId="5" borderId="0" xfId="0" applyNumberFormat="1" applyFont="1" applyFill="1" applyBorder="1" applyAlignment="1"/>
    <xf numFmtId="0" fontId="7" fillId="5" borderId="5" xfId="0" applyFont="1" applyFill="1" applyBorder="1" applyAlignment="1"/>
    <xf numFmtId="0" fontId="3" fillId="5" borderId="5" xfId="0" applyFont="1" applyFill="1" applyBorder="1" applyAlignment="1"/>
    <xf numFmtId="0" fontId="7" fillId="5" borderId="18" xfId="0" applyFont="1" applyFill="1" applyBorder="1" applyAlignment="1"/>
    <xf numFmtId="4" fontId="7" fillId="5" borderId="19" xfId="0" applyNumberFormat="1" applyFont="1" applyFill="1" applyBorder="1" applyAlignment="1"/>
    <xf numFmtId="0" fontId="4" fillId="5" borderId="20" xfId="0" applyFont="1" applyFill="1" applyBorder="1" applyAlignment="1"/>
    <xf numFmtId="4" fontId="7" fillId="5" borderId="23" xfId="0" applyNumberFormat="1" applyFont="1" applyFill="1" applyBorder="1" applyAlignment="1"/>
    <xf numFmtId="0" fontId="3" fillId="5" borderId="24" xfId="0" applyFont="1" applyFill="1" applyBorder="1" applyAlignment="1"/>
    <xf numFmtId="0" fontId="4" fillId="5" borderId="5" xfId="0" applyFont="1" applyFill="1" applyBorder="1" applyAlignment="1"/>
    <xf numFmtId="0" fontId="3" fillId="5" borderId="20" xfId="0" applyFont="1" applyFill="1" applyBorder="1" applyAlignment="1"/>
    <xf numFmtId="0" fontId="7" fillId="5" borderId="6" xfId="0" applyFont="1" applyFill="1" applyBorder="1" applyAlignment="1"/>
    <xf numFmtId="4" fontId="7" fillId="5" borderId="7" xfId="0" applyNumberFormat="1" applyFont="1" applyFill="1" applyBorder="1" applyAlignment="1"/>
    <xf numFmtId="0" fontId="3" fillId="5" borderId="8" xfId="0" applyFont="1" applyFill="1" applyBorder="1" applyAlignment="1"/>
    <xf numFmtId="0" fontId="7" fillId="5" borderId="8" xfId="0" applyFont="1" applyFill="1" applyBorder="1" applyAlignment="1"/>
    <xf numFmtId="0" fontId="7" fillId="5" borderId="4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24" xfId="0" applyFont="1" applyFill="1" applyBorder="1" applyAlignment="1"/>
    <xf numFmtId="0" fontId="7" fillId="5" borderId="20" xfId="0" applyFont="1" applyFill="1" applyBorder="1" applyAlignment="1"/>
    <xf numFmtId="0" fontId="7" fillId="5" borderId="23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15" zoomScaleNormal="115" zoomScalePageLayoutView="115" workbookViewId="0">
      <selection activeCell="B13" sqref="B13"/>
    </sheetView>
  </sheetViews>
  <sheetFormatPr baseColWidth="10" defaultRowHeight="11" x14ac:dyDescent="0"/>
  <cols>
    <col min="1" max="1" width="19.33203125" style="71" bestFit="1" customWidth="1"/>
    <col min="2" max="2" width="14" style="71" bestFit="1" customWidth="1"/>
    <col min="3" max="3" width="8.6640625" style="71" bestFit="1" customWidth="1"/>
    <col min="4" max="4" width="14" style="71" bestFit="1" customWidth="1"/>
    <col min="5" max="5" width="25.1640625" style="71" bestFit="1" customWidth="1"/>
    <col min="6" max="6" width="10.83203125" style="71"/>
    <col min="7" max="7" width="26.83203125" style="71" bestFit="1" customWidth="1"/>
    <col min="8" max="16384" width="10.83203125" style="71"/>
  </cols>
  <sheetData>
    <row r="1" spans="1:7">
      <c r="A1" s="164" t="s">
        <v>57</v>
      </c>
      <c r="B1" s="165"/>
      <c r="C1" s="165"/>
      <c r="D1" s="165"/>
      <c r="E1" s="166"/>
    </row>
    <row r="2" spans="1:7" ht="12" thickBot="1">
      <c r="A2" s="167"/>
      <c r="B2" s="168"/>
      <c r="C2" s="168"/>
      <c r="D2" s="168"/>
      <c r="E2" s="169"/>
    </row>
    <row r="3" spans="1:7" ht="12" thickBot="1">
      <c r="A3" s="72" t="s">
        <v>0</v>
      </c>
      <c r="B3" s="73" t="s">
        <v>56</v>
      </c>
      <c r="C3" s="74" t="s">
        <v>55</v>
      </c>
      <c r="D3" s="74" t="s">
        <v>20</v>
      </c>
      <c r="E3" s="75" t="s">
        <v>2</v>
      </c>
    </row>
    <row r="4" spans="1:7" ht="12" thickBot="1">
      <c r="A4" s="76" t="s">
        <v>29</v>
      </c>
      <c r="B4" s="77">
        <f>SUM(B5:B13)</f>
        <v>2780.9</v>
      </c>
      <c r="C4" s="78">
        <f t="shared" ref="C4:D4" si="0">SUM(C5:C13)</f>
        <v>3186.35</v>
      </c>
      <c r="D4" s="78">
        <f t="shared" si="0"/>
        <v>2869.1500000000005</v>
      </c>
      <c r="E4" s="79"/>
      <c r="G4" s="127" t="s">
        <v>66</v>
      </c>
    </row>
    <row r="5" spans="1:7">
      <c r="A5" s="107" t="s">
        <v>19</v>
      </c>
      <c r="B5" s="108">
        <v>700</v>
      </c>
      <c r="C5" s="109">
        <v>700</v>
      </c>
      <c r="D5" s="109">
        <v>700</v>
      </c>
      <c r="E5" s="110" t="s">
        <v>3</v>
      </c>
    </row>
    <row r="6" spans="1:7">
      <c r="A6" s="107" t="s">
        <v>4</v>
      </c>
      <c r="B6" s="108">
        <v>830</v>
      </c>
      <c r="C6" s="109">
        <v>800</v>
      </c>
      <c r="D6" s="109">
        <v>625</v>
      </c>
      <c r="E6" s="110" t="s">
        <v>5</v>
      </c>
    </row>
    <row r="7" spans="1:7">
      <c r="A7" s="107" t="s">
        <v>6</v>
      </c>
      <c r="B7" s="108">
        <v>137.19999999999999</v>
      </c>
      <c r="C7" s="109">
        <v>150</v>
      </c>
      <c r="D7" s="109">
        <v>162.4</v>
      </c>
      <c r="E7" s="110"/>
    </row>
    <row r="8" spans="1:7">
      <c r="A8" s="107" t="s">
        <v>7</v>
      </c>
      <c r="B8" s="108">
        <v>89.75</v>
      </c>
      <c r="C8" s="109">
        <v>100</v>
      </c>
      <c r="D8" s="109">
        <v>87</v>
      </c>
      <c r="E8" s="110"/>
    </row>
    <row r="9" spans="1:7">
      <c r="A9" s="107" t="s">
        <v>8</v>
      </c>
      <c r="B9" s="108">
        <v>263.10000000000002</v>
      </c>
      <c r="C9" s="109">
        <v>250</v>
      </c>
      <c r="D9" s="109">
        <v>214.95</v>
      </c>
      <c r="E9" s="110" t="s">
        <v>9</v>
      </c>
    </row>
    <row r="10" spans="1:7">
      <c r="A10" s="107" t="s">
        <v>10</v>
      </c>
      <c r="B10" s="108">
        <v>520</v>
      </c>
      <c r="C10" s="109">
        <v>500</v>
      </c>
      <c r="D10" s="109">
        <v>430</v>
      </c>
      <c r="E10" s="110"/>
    </row>
    <row r="11" spans="1:7">
      <c r="A11" s="107" t="s">
        <v>11</v>
      </c>
      <c r="B11" s="108">
        <v>150</v>
      </c>
      <c r="C11" s="109">
        <v>200</v>
      </c>
      <c r="D11" s="109">
        <v>150</v>
      </c>
      <c r="E11" s="110"/>
    </row>
    <row r="12" spans="1:7">
      <c r="A12" s="107" t="s">
        <v>12</v>
      </c>
      <c r="B12" s="108">
        <v>90.85</v>
      </c>
      <c r="C12" s="109">
        <v>50</v>
      </c>
      <c r="D12" s="109">
        <v>46.5</v>
      </c>
      <c r="E12" s="110"/>
    </row>
    <row r="13" spans="1:7" ht="12" thickBot="1">
      <c r="A13" s="107" t="s">
        <v>30</v>
      </c>
      <c r="B13" s="109"/>
      <c r="C13" s="109">
        <f>ROUND((C43/100*3.5)*2,1)/2</f>
        <v>436.35</v>
      </c>
      <c r="D13" s="109">
        <f>ROUND((D43/100*3.5)*2,1)/2</f>
        <v>453.3</v>
      </c>
      <c r="E13" s="110" t="s">
        <v>72</v>
      </c>
    </row>
    <row r="14" spans="1:7">
      <c r="A14" s="76" t="s">
        <v>13</v>
      </c>
      <c r="B14" s="77">
        <f>SUM(B15:B26)</f>
        <v>8384.7999999999993</v>
      </c>
      <c r="C14" s="78">
        <f>SUM(C15:C26)</f>
        <v>8400</v>
      </c>
      <c r="D14" s="78">
        <f t="shared" ref="D14" si="1">SUM(D15:D26)</f>
        <v>7738.75</v>
      </c>
      <c r="E14" s="79"/>
    </row>
    <row r="15" spans="1:7">
      <c r="A15" s="111" t="s">
        <v>37</v>
      </c>
      <c r="B15" s="112">
        <v>1380.4</v>
      </c>
      <c r="C15" s="113">
        <v>900</v>
      </c>
      <c r="D15" s="113">
        <v>864.5</v>
      </c>
      <c r="E15" s="114"/>
    </row>
    <row r="16" spans="1:7">
      <c r="A16" s="107" t="s">
        <v>38</v>
      </c>
      <c r="B16" s="108">
        <v>800</v>
      </c>
      <c r="C16" s="109">
        <v>800</v>
      </c>
      <c r="D16" s="109">
        <v>800</v>
      </c>
      <c r="E16" s="110"/>
    </row>
    <row r="17" spans="1:5">
      <c r="A17" s="107" t="s">
        <v>32</v>
      </c>
      <c r="B17" s="108">
        <v>130.69999999999999</v>
      </c>
      <c r="C17" s="109">
        <v>200</v>
      </c>
      <c r="D17" s="109">
        <v>176.8</v>
      </c>
      <c r="E17" s="110"/>
    </row>
    <row r="18" spans="1:5">
      <c r="A18" s="115" t="s">
        <v>31</v>
      </c>
      <c r="B18" s="116">
        <v>1040.6500000000001</v>
      </c>
      <c r="C18" s="117">
        <v>1200</v>
      </c>
      <c r="D18" s="117">
        <v>1070</v>
      </c>
      <c r="E18" s="118"/>
    </row>
    <row r="19" spans="1:5">
      <c r="A19" s="111" t="s">
        <v>39</v>
      </c>
      <c r="B19" s="112">
        <v>2840.35</v>
      </c>
      <c r="C19" s="113">
        <v>3000</v>
      </c>
      <c r="D19" s="113">
        <v>2650.95</v>
      </c>
      <c r="E19" s="114"/>
    </row>
    <row r="20" spans="1:5">
      <c r="A20" s="107" t="s">
        <v>40</v>
      </c>
      <c r="B20" s="108">
        <v>0</v>
      </c>
      <c r="C20" s="109">
        <v>0</v>
      </c>
      <c r="D20" s="109">
        <v>0</v>
      </c>
      <c r="E20" s="110"/>
    </row>
    <row r="21" spans="1:5">
      <c r="A21" s="107" t="s">
        <v>33</v>
      </c>
      <c r="B21" s="108">
        <v>188.45</v>
      </c>
      <c r="C21" s="109">
        <v>200</v>
      </c>
      <c r="D21" s="109">
        <v>164.85</v>
      </c>
      <c r="E21" s="110"/>
    </row>
    <row r="22" spans="1:5">
      <c r="A22" s="115" t="s">
        <v>34</v>
      </c>
      <c r="B22" s="116">
        <v>420</v>
      </c>
      <c r="C22" s="117">
        <v>500</v>
      </c>
      <c r="D22" s="117">
        <v>470</v>
      </c>
      <c r="E22" s="118"/>
    </row>
    <row r="23" spans="1:5">
      <c r="A23" s="107" t="s">
        <v>41</v>
      </c>
      <c r="B23" s="108">
        <v>210</v>
      </c>
      <c r="C23" s="109">
        <v>200</v>
      </c>
      <c r="D23" s="109">
        <v>190</v>
      </c>
      <c r="E23" s="110"/>
    </row>
    <row r="24" spans="1:5">
      <c r="A24" s="107" t="s">
        <v>42</v>
      </c>
      <c r="B24" s="108">
        <v>600</v>
      </c>
      <c r="C24" s="109">
        <v>500</v>
      </c>
      <c r="D24" s="109">
        <v>500</v>
      </c>
      <c r="E24" s="110"/>
    </row>
    <row r="25" spans="1:5">
      <c r="A25" s="107" t="s">
        <v>35</v>
      </c>
      <c r="B25" s="108">
        <v>87.2</v>
      </c>
      <c r="C25" s="109">
        <v>100</v>
      </c>
      <c r="D25" s="109">
        <v>62.4</v>
      </c>
      <c r="E25" s="110"/>
    </row>
    <row r="26" spans="1:5" ht="12" thickBot="1">
      <c r="A26" s="119" t="s">
        <v>36</v>
      </c>
      <c r="B26" s="120">
        <v>687.05</v>
      </c>
      <c r="C26" s="109">
        <v>800</v>
      </c>
      <c r="D26" s="109">
        <v>789.25</v>
      </c>
      <c r="E26" s="121"/>
    </row>
    <row r="27" spans="1:5">
      <c r="A27" s="76" t="s">
        <v>14</v>
      </c>
      <c r="B27" s="77">
        <f>SUM(B28)</f>
        <v>880</v>
      </c>
      <c r="C27" s="78">
        <f t="shared" ref="C27:D27" si="2">SUM(C28)</f>
        <v>880</v>
      </c>
      <c r="D27" s="78">
        <f t="shared" si="2"/>
        <v>880</v>
      </c>
      <c r="E27" s="79"/>
    </row>
    <row r="28" spans="1:5" ht="12" thickBot="1">
      <c r="A28" s="119" t="s">
        <v>68</v>
      </c>
      <c r="B28" s="120">
        <v>880</v>
      </c>
      <c r="C28" s="109">
        <v>880</v>
      </c>
      <c r="D28" s="109">
        <v>880</v>
      </c>
      <c r="E28" s="121"/>
    </row>
    <row r="29" spans="1:5">
      <c r="A29" s="80" t="s">
        <v>17</v>
      </c>
      <c r="B29" s="81">
        <f>SUM(B4+B14+B27)</f>
        <v>12045.699999999999</v>
      </c>
      <c r="C29" s="82">
        <f t="shared" ref="C29:D29" si="3">SUM(C4+C14+C27)</f>
        <v>12466.35</v>
      </c>
      <c r="D29" s="82">
        <f t="shared" si="3"/>
        <v>11487.900000000001</v>
      </c>
      <c r="E29" s="83"/>
    </row>
    <row r="30" spans="1:5" ht="12" thickBot="1">
      <c r="A30" s="84" t="s">
        <v>53</v>
      </c>
      <c r="B30" s="85">
        <f>IF(B43-B29&gt;0,B43-B29,0)</f>
        <v>507.15000000000146</v>
      </c>
      <c r="C30" s="86">
        <f>IF(C43-C29&gt;0,C43-C29,0)</f>
        <v>1</v>
      </c>
      <c r="D30" s="86">
        <f>IF(D43-D29&gt;0,D43-D29,0)</f>
        <v>1463.6499999999978</v>
      </c>
      <c r="E30" s="87"/>
    </row>
    <row r="31" spans="1:5" ht="13" thickTop="1" thickBot="1">
      <c r="A31" s="88" t="s">
        <v>67</v>
      </c>
      <c r="B31" s="89">
        <f>B29+B30</f>
        <v>12552.85</v>
      </c>
      <c r="C31" s="90">
        <f t="shared" ref="C31:D31" si="4">C29+C30</f>
        <v>12467.35</v>
      </c>
      <c r="D31" s="90">
        <f t="shared" si="4"/>
        <v>12951.55</v>
      </c>
      <c r="E31" s="91"/>
    </row>
    <row r="32" spans="1:5" ht="12" thickBot="1">
      <c r="A32" s="92" t="s">
        <v>1</v>
      </c>
      <c r="B32" s="93" t="s">
        <v>56</v>
      </c>
      <c r="C32" s="94" t="s">
        <v>55</v>
      </c>
      <c r="D32" s="94" t="s">
        <v>20</v>
      </c>
      <c r="E32" s="95" t="s">
        <v>2</v>
      </c>
    </row>
    <row r="33" spans="1:5">
      <c r="A33" s="96" t="s">
        <v>43</v>
      </c>
      <c r="B33" s="97">
        <f>SUM(B34:B35)</f>
        <v>385</v>
      </c>
      <c r="C33" s="98">
        <f t="shared" ref="C33:D33" si="5">SUM(C34:C35)</f>
        <v>470</v>
      </c>
      <c r="D33" s="98">
        <f t="shared" si="5"/>
        <v>501</v>
      </c>
      <c r="E33" s="99"/>
    </row>
    <row r="34" spans="1:5">
      <c r="A34" s="122" t="s">
        <v>44</v>
      </c>
      <c r="B34" s="123">
        <v>385</v>
      </c>
      <c r="C34" s="109">
        <v>350</v>
      </c>
      <c r="D34" s="109">
        <v>365</v>
      </c>
      <c r="E34" s="124"/>
    </row>
    <row r="35" spans="1:5">
      <c r="A35" s="122" t="s">
        <v>45</v>
      </c>
      <c r="B35" s="123">
        <v>0</v>
      </c>
      <c r="C35" s="109">
        <v>120</v>
      </c>
      <c r="D35" s="109">
        <v>136</v>
      </c>
      <c r="E35" s="124" t="s">
        <v>46</v>
      </c>
    </row>
    <row r="36" spans="1:5">
      <c r="A36" s="100" t="s">
        <v>47</v>
      </c>
      <c r="B36" s="101">
        <f>SUM(B37:B39)</f>
        <v>12140</v>
      </c>
      <c r="C36" s="102">
        <f t="shared" ref="C36:D36" si="6">SUM(C37:C39)</f>
        <v>11967.35</v>
      </c>
      <c r="D36" s="102">
        <f t="shared" si="6"/>
        <v>12424</v>
      </c>
      <c r="E36" s="103"/>
    </row>
    <row r="37" spans="1:5">
      <c r="A37" s="107" t="s">
        <v>48</v>
      </c>
      <c r="B37" s="108">
        <v>2000</v>
      </c>
      <c r="C37" s="109">
        <v>1767.35</v>
      </c>
      <c r="D37" s="109">
        <v>2264</v>
      </c>
      <c r="E37" s="110"/>
    </row>
    <row r="38" spans="1:5">
      <c r="A38" s="107" t="s">
        <v>16</v>
      </c>
      <c r="B38" s="108">
        <v>10000</v>
      </c>
      <c r="C38" s="109">
        <v>10000</v>
      </c>
      <c r="D38" s="109">
        <v>10000</v>
      </c>
      <c r="E38" s="110"/>
    </row>
    <row r="39" spans="1:5">
      <c r="A39" s="115" t="s">
        <v>49</v>
      </c>
      <c r="B39" s="116">
        <v>140</v>
      </c>
      <c r="C39" s="109">
        <v>200</v>
      </c>
      <c r="D39" s="109">
        <v>160</v>
      </c>
      <c r="E39" s="118" t="s">
        <v>51</v>
      </c>
    </row>
    <row r="40" spans="1:5">
      <c r="A40" s="100" t="s">
        <v>50</v>
      </c>
      <c r="B40" s="102">
        <f t="shared" ref="B40:C40" si="7">SUM(B41:B42)</f>
        <v>27.85</v>
      </c>
      <c r="C40" s="102">
        <f t="shared" si="7"/>
        <v>30</v>
      </c>
      <c r="D40" s="102">
        <f>SUM(D41:D42)</f>
        <v>26.549999999999997</v>
      </c>
      <c r="E40" s="103"/>
    </row>
    <row r="41" spans="1:5">
      <c r="A41" s="115" t="s">
        <v>64</v>
      </c>
      <c r="B41" s="109">
        <v>19.5</v>
      </c>
      <c r="C41" s="109">
        <v>20</v>
      </c>
      <c r="D41" s="109">
        <v>18.45</v>
      </c>
      <c r="E41" s="118" t="s">
        <v>52</v>
      </c>
    </row>
    <row r="42" spans="1:5">
      <c r="A42" s="125" t="s">
        <v>65</v>
      </c>
      <c r="B42" s="109">
        <v>8.35</v>
      </c>
      <c r="C42" s="109">
        <v>10</v>
      </c>
      <c r="D42" s="109">
        <v>8.1</v>
      </c>
      <c r="E42" s="126"/>
    </row>
    <row r="43" spans="1:5">
      <c r="A43" s="100" t="s">
        <v>18</v>
      </c>
      <c r="B43" s="101">
        <f>SUM(B36+B33+B40)</f>
        <v>12552.85</v>
      </c>
      <c r="C43" s="102">
        <f>SUM(C36+C33+C40)</f>
        <v>12467.35</v>
      </c>
      <c r="D43" s="102">
        <f>SUM(D36+D33+D40)</f>
        <v>12951.55</v>
      </c>
      <c r="E43" s="103"/>
    </row>
    <row r="44" spans="1:5" ht="12" thickBot="1">
      <c r="A44" s="128" t="s">
        <v>54</v>
      </c>
      <c r="B44" s="129">
        <f>IF(B29-B43&gt;0,B29-B43,0)</f>
        <v>0</v>
      </c>
      <c r="C44" s="130">
        <f>IF(C29-C43&gt;0,C29-C43,0)</f>
        <v>0</v>
      </c>
      <c r="D44" s="130">
        <f>IF(D29-D43&gt;0,D29-D43,0)</f>
        <v>0</v>
      </c>
      <c r="E44" s="131"/>
    </row>
    <row r="45" spans="1:5" ht="13" thickTop="1" thickBot="1">
      <c r="A45" s="88" t="s">
        <v>67</v>
      </c>
      <c r="B45" s="104">
        <f>SUM(B43:B44)</f>
        <v>12552.85</v>
      </c>
      <c r="C45" s="105">
        <f t="shared" ref="C45:D45" si="8">SUM(C43:C44)</f>
        <v>12467.35</v>
      </c>
      <c r="D45" s="105">
        <f t="shared" si="8"/>
        <v>12951.55</v>
      </c>
      <c r="E45" s="106"/>
    </row>
    <row r="48" spans="1:5">
      <c r="E48" s="71">
        <f>B43/100*2.5</f>
        <v>313.82125000000002</v>
      </c>
    </row>
  </sheetData>
  <mergeCells count="1">
    <mergeCell ref="A1:E2"/>
  </mergeCells>
  <phoneticPr fontId="10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20" sqref="D20"/>
    </sheetView>
  </sheetViews>
  <sheetFormatPr baseColWidth="10" defaultRowHeight="14" x14ac:dyDescent="0"/>
  <cols>
    <col min="1" max="2" width="25.1640625" customWidth="1"/>
    <col min="3" max="3" width="25.1640625" bestFit="1" customWidth="1"/>
    <col min="4" max="4" width="25.1640625" customWidth="1"/>
    <col min="5" max="5" width="31.83203125" style="57" bestFit="1" customWidth="1"/>
  </cols>
  <sheetData>
    <row r="1" spans="1:6">
      <c r="A1" s="170" t="s">
        <v>58</v>
      </c>
      <c r="B1" s="171"/>
      <c r="C1" s="171"/>
      <c r="D1" s="172"/>
      <c r="E1" s="69"/>
      <c r="F1" s="47"/>
    </row>
    <row r="2" spans="1:6" ht="15" thickBot="1">
      <c r="A2" s="173"/>
      <c r="B2" s="174"/>
      <c r="C2" s="174"/>
      <c r="D2" s="175"/>
      <c r="E2" s="70"/>
      <c r="F2" s="47"/>
    </row>
    <row r="3" spans="1:6">
      <c r="A3" s="58" t="s">
        <v>21</v>
      </c>
      <c r="B3" s="59" t="s">
        <v>22</v>
      </c>
      <c r="C3" s="61" t="s">
        <v>23</v>
      </c>
      <c r="D3" s="62" t="s">
        <v>22</v>
      </c>
      <c r="E3" s="54"/>
    </row>
    <row r="4" spans="1:6">
      <c r="A4" s="132" t="s">
        <v>24</v>
      </c>
      <c r="B4" s="133">
        <v>77.05</v>
      </c>
      <c r="C4" s="65" t="s">
        <v>62</v>
      </c>
      <c r="D4" s="66">
        <f>D5</f>
        <v>1081.4000000000001</v>
      </c>
      <c r="E4" s="34"/>
    </row>
    <row r="5" spans="1:6">
      <c r="A5" s="134" t="s">
        <v>25</v>
      </c>
      <c r="B5" s="135">
        <v>4832.1499999999996</v>
      </c>
      <c r="C5" s="138" t="s">
        <v>61</v>
      </c>
      <c r="D5" s="139">
        <v>1081.4000000000001</v>
      </c>
      <c r="E5" s="34"/>
    </row>
    <row r="6" spans="1:6">
      <c r="A6" s="134" t="s">
        <v>59</v>
      </c>
      <c r="B6" s="135">
        <v>0</v>
      </c>
      <c r="C6" s="67" t="s">
        <v>26</v>
      </c>
      <c r="D6" s="68">
        <f>SUM(D7,D8,D9)</f>
        <v>4327.8</v>
      </c>
      <c r="E6" s="34"/>
    </row>
    <row r="7" spans="1:6">
      <c r="A7" s="134" t="s">
        <v>60</v>
      </c>
      <c r="B7" s="135">
        <v>500</v>
      </c>
      <c r="C7" s="138" t="s">
        <v>26</v>
      </c>
      <c r="D7" s="139">
        <v>2500</v>
      </c>
      <c r="E7" s="34"/>
    </row>
    <row r="8" spans="1:6">
      <c r="A8" s="134"/>
      <c r="B8" s="135"/>
      <c r="C8" s="138" t="s">
        <v>15</v>
      </c>
      <c r="D8" s="139">
        <v>1760</v>
      </c>
      <c r="E8" s="34"/>
    </row>
    <row r="9" spans="1:6" ht="15" thickBot="1">
      <c r="A9" s="136"/>
      <c r="B9" s="137"/>
      <c r="C9" s="140" t="s">
        <v>27</v>
      </c>
      <c r="D9" s="141">
        <v>67.8</v>
      </c>
      <c r="E9" s="34"/>
    </row>
    <row r="10" spans="1:6" ht="16" thickTop="1" thickBot="1">
      <c r="A10" s="33" t="s">
        <v>69</v>
      </c>
      <c r="B10" s="60">
        <f>SUM(B4:B7)</f>
        <v>5409.2</v>
      </c>
      <c r="C10" s="63" t="s">
        <v>70</v>
      </c>
      <c r="D10" s="64">
        <f>SUM(D4,D6)</f>
        <v>5409.2000000000007</v>
      </c>
      <c r="E10" s="34"/>
    </row>
    <row r="11" spans="1:6">
      <c r="A11" s="34"/>
      <c r="B11" s="35"/>
      <c r="C11" s="49"/>
      <c r="D11" s="49"/>
      <c r="E11" s="34"/>
    </row>
    <row r="12" spans="1:6" ht="15" thickBot="1">
      <c r="A12" s="34"/>
      <c r="B12" s="35"/>
      <c r="C12" s="49"/>
      <c r="D12" s="49"/>
      <c r="E12" s="34"/>
    </row>
    <row r="13" spans="1:6">
      <c r="A13" s="170" t="s">
        <v>63</v>
      </c>
      <c r="B13" s="171"/>
      <c r="C13" s="171"/>
      <c r="D13" s="172"/>
      <c r="E13" s="34"/>
    </row>
    <row r="14" spans="1:6" ht="15" thickBot="1">
      <c r="A14" s="173"/>
      <c r="B14" s="174"/>
      <c r="C14" s="174"/>
      <c r="D14" s="175"/>
      <c r="E14" s="34"/>
    </row>
    <row r="15" spans="1:6">
      <c r="A15" s="58" t="s">
        <v>21</v>
      </c>
      <c r="B15" s="59" t="s">
        <v>22</v>
      </c>
      <c r="C15" s="61" t="s">
        <v>23</v>
      </c>
      <c r="D15" s="62" t="s">
        <v>22</v>
      </c>
      <c r="E15" s="34"/>
    </row>
    <row r="16" spans="1:6">
      <c r="A16" s="132" t="s">
        <v>24</v>
      </c>
      <c r="B16" s="133">
        <v>77.05</v>
      </c>
      <c r="C16" s="65" t="s">
        <v>62</v>
      </c>
      <c r="D16" s="66">
        <f>D17</f>
        <v>1081.4000000000001</v>
      </c>
      <c r="E16" s="34"/>
    </row>
    <row r="17" spans="1:5">
      <c r="A17" s="134" t="s">
        <v>25</v>
      </c>
      <c r="B17" s="135">
        <v>4832.1499999999996</v>
      </c>
      <c r="C17" s="138" t="s">
        <v>61</v>
      </c>
      <c r="D17" s="139">
        <v>1081.4000000000001</v>
      </c>
      <c r="E17" s="34"/>
    </row>
    <row r="18" spans="1:5">
      <c r="A18" s="134" t="s">
        <v>59</v>
      </c>
      <c r="B18" s="135">
        <v>0</v>
      </c>
      <c r="C18" s="67" t="s">
        <v>26</v>
      </c>
      <c r="D18" s="68">
        <f>SUM(D19,D20)</f>
        <v>4327.8</v>
      </c>
      <c r="E18" s="34"/>
    </row>
    <row r="19" spans="1:5">
      <c r="A19" s="134" t="s">
        <v>60</v>
      </c>
      <c r="B19" s="135">
        <v>500</v>
      </c>
      <c r="C19" s="138" t="s">
        <v>26</v>
      </c>
      <c r="D19" s="139">
        <v>2567.8000000000002</v>
      </c>
      <c r="E19" s="34"/>
    </row>
    <row r="20" spans="1:5" ht="15" thickBot="1">
      <c r="A20" s="136"/>
      <c r="B20" s="137"/>
      <c r="C20" s="142" t="s">
        <v>15</v>
      </c>
      <c r="D20" s="143">
        <v>1760</v>
      </c>
      <c r="E20" s="34"/>
    </row>
    <row r="21" spans="1:5" ht="16" thickTop="1" thickBot="1">
      <c r="A21" s="33" t="s">
        <v>69</v>
      </c>
      <c r="B21" s="60">
        <f>SUM(B16:B19)</f>
        <v>5409.2</v>
      </c>
      <c r="C21" s="63" t="s">
        <v>70</v>
      </c>
      <c r="D21" s="64">
        <f>SUM(D16,D18)</f>
        <v>5409.2000000000007</v>
      </c>
      <c r="E21" s="34"/>
    </row>
    <row r="22" spans="1:5">
      <c r="E22" s="34"/>
    </row>
    <row r="23" spans="1:5">
      <c r="A23" s="34"/>
      <c r="B23" s="35"/>
      <c r="C23" s="49"/>
      <c r="D23" s="49"/>
      <c r="E23" s="34"/>
    </row>
    <row r="24" spans="1:5">
      <c r="A24" s="34"/>
      <c r="B24" s="35"/>
      <c r="C24" s="49"/>
      <c r="D24" s="49"/>
      <c r="E24" s="34"/>
    </row>
    <row r="25" spans="1:5">
      <c r="A25" s="34"/>
      <c r="B25" s="35"/>
      <c r="C25" s="49"/>
      <c r="D25" s="49"/>
      <c r="E25" s="34"/>
    </row>
    <row r="26" spans="1:5">
      <c r="A26" s="34"/>
      <c r="B26" s="35"/>
      <c r="C26" s="49"/>
      <c r="D26" s="49"/>
      <c r="E26" s="34"/>
    </row>
    <row r="27" spans="1:5">
      <c r="A27" s="54"/>
      <c r="B27" s="48"/>
      <c r="C27" s="48"/>
      <c r="D27" s="48"/>
      <c r="E27" s="34"/>
    </row>
    <row r="28" spans="1:5">
      <c r="A28" s="34"/>
      <c r="B28" s="35"/>
      <c r="C28" s="49"/>
      <c r="D28" s="49"/>
      <c r="E28" s="34"/>
    </row>
    <row r="29" spans="1:5">
      <c r="A29" s="54"/>
      <c r="B29" s="48"/>
      <c r="C29" s="48"/>
      <c r="D29" s="48"/>
      <c r="E29" s="34"/>
    </row>
    <row r="30" spans="1:5">
      <c r="A30" s="34"/>
      <c r="B30" s="35"/>
      <c r="C30" s="35"/>
      <c r="D30" s="35"/>
      <c r="E30" s="34"/>
    </row>
    <row r="31" spans="1:5">
      <c r="A31" s="54"/>
      <c r="B31" s="48"/>
      <c r="C31" s="48"/>
      <c r="D31" s="48"/>
      <c r="E31" s="34"/>
    </row>
    <row r="32" spans="1:5">
      <c r="A32" s="54"/>
      <c r="B32" s="55"/>
      <c r="C32" s="52"/>
      <c r="D32" s="52"/>
      <c r="E32" s="54"/>
    </row>
    <row r="33" spans="1:5">
      <c r="A33" s="9"/>
      <c r="B33" s="56"/>
      <c r="C33" s="56"/>
      <c r="D33" s="56"/>
      <c r="E33" s="9"/>
    </row>
    <row r="34" spans="1:5">
      <c r="A34" s="50"/>
      <c r="B34" s="53"/>
      <c r="C34" s="49"/>
      <c r="D34" s="49"/>
      <c r="E34" s="50"/>
    </row>
    <row r="35" spans="1:5">
      <c r="A35" s="50"/>
      <c r="B35" s="53"/>
      <c r="C35" s="49"/>
      <c r="D35" s="49"/>
      <c r="E35" s="50"/>
    </row>
    <row r="36" spans="1:5">
      <c r="A36" s="54"/>
      <c r="B36" s="55"/>
      <c r="C36" s="55"/>
      <c r="D36" s="55"/>
      <c r="E36" s="54"/>
    </row>
    <row r="37" spans="1:5">
      <c r="A37" s="34"/>
      <c r="B37" s="35"/>
      <c r="C37" s="49"/>
      <c r="D37" s="49"/>
      <c r="E37" s="34"/>
    </row>
    <row r="38" spans="1:5">
      <c r="A38" s="34"/>
      <c r="B38" s="35"/>
      <c r="C38" s="49"/>
      <c r="D38" s="49"/>
      <c r="E38" s="34"/>
    </row>
    <row r="39" spans="1:5">
      <c r="A39" s="34"/>
      <c r="B39" s="35"/>
      <c r="C39" s="49"/>
      <c r="D39" s="49"/>
      <c r="E39" s="34"/>
    </row>
    <row r="40" spans="1:5">
      <c r="A40" s="54"/>
      <c r="B40" s="55"/>
      <c r="C40" s="55"/>
      <c r="D40" s="55"/>
      <c r="E40" s="54"/>
    </row>
    <row r="41" spans="1:5">
      <c r="A41" s="54"/>
      <c r="B41" s="55"/>
      <c r="C41" s="55"/>
      <c r="D41" s="55"/>
      <c r="E41" s="54"/>
    </row>
    <row r="42" spans="1:5">
      <c r="A42" s="34"/>
      <c r="B42" s="35"/>
      <c r="C42" s="35"/>
      <c r="D42" s="35"/>
      <c r="E42" s="34"/>
    </row>
    <row r="43" spans="1:5">
      <c r="A43" s="54"/>
      <c r="B43" s="55"/>
      <c r="C43" s="55"/>
      <c r="D43" s="55"/>
      <c r="E43" s="54"/>
    </row>
  </sheetData>
  <mergeCells count="2">
    <mergeCell ref="A1:D2"/>
    <mergeCell ref="A13:D14"/>
  </mergeCells>
  <phoneticPr fontId="10" type="noConversion"/>
  <pageMargins left="0.7" right="0.7" top="0.78740157499999996" bottom="0.78740157499999996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zoomScale="115" zoomScaleNormal="115" zoomScalePageLayoutView="115" workbookViewId="0">
      <selection activeCell="F18" sqref="F18"/>
    </sheetView>
  </sheetViews>
  <sheetFormatPr baseColWidth="10" defaultRowHeight="12" x14ac:dyDescent="0"/>
  <cols>
    <col min="1" max="1" width="24.5" style="3" customWidth="1"/>
    <col min="2" max="2" width="11" style="3" bestFit="1" customWidth="1"/>
    <col min="3" max="3" width="31.83203125" style="10" bestFit="1" customWidth="1"/>
    <col min="4" max="4" width="14.33203125" style="3" bestFit="1" customWidth="1"/>
    <col min="5" max="5" width="11.5" style="3" bestFit="1" customWidth="1"/>
    <col min="6" max="7" width="20.83203125" style="3" bestFit="1" customWidth="1"/>
    <col min="8" max="8" width="12.5" style="3" bestFit="1" customWidth="1"/>
    <col min="9" max="16384" width="10.83203125" style="3"/>
  </cols>
  <sheetData>
    <row r="1" spans="1:18" ht="14" customHeight="1">
      <c r="A1" s="170" t="s">
        <v>28</v>
      </c>
      <c r="B1" s="171"/>
      <c r="C1" s="172"/>
      <c r="D1" s="28"/>
      <c r="E1" s="28"/>
      <c r="F1" s="28"/>
      <c r="G1" s="2"/>
      <c r="H1" s="1"/>
    </row>
    <row r="2" spans="1:18" ht="14" customHeight="1" thickBot="1">
      <c r="A2" s="176"/>
      <c r="B2" s="177"/>
      <c r="C2" s="178"/>
      <c r="D2" s="28"/>
      <c r="E2" s="28"/>
      <c r="F2" s="28"/>
      <c r="G2" s="2"/>
      <c r="H2" s="1"/>
    </row>
    <row r="3" spans="1:18" ht="14" customHeight="1" thickBot="1">
      <c r="A3" s="14" t="s">
        <v>0</v>
      </c>
      <c r="B3" s="15"/>
      <c r="C3" s="16" t="s">
        <v>2</v>
      </c>
      <c r="D3" s="17"/>
      <c r="E3" s="17"/>
      <c r="F3" s="17"/>
      <c r="G3" s="4"/>
    </row>
    <row r="4" spans="1:18" ht="14" customHeight="1">
      <c r="A4" s="18" t="s">
        <v>29</v>
      </c>
      <c r="B4" s="29">
        <f>SUM(B5:B13)</f>
        <v>3244.5</v>
      </c>
      <c r="C4" s="19"/>
      <c r="D4" s="17"/>
      <c r="E4" s="17"/>
      <c r="F4" s="17"/>
      <c r="G4" s="4"/>
    </row>
    <row r="5" spans="1:18" ht="14" customHeight="1">
      <c r="A5" s="134" t="s">
        <v>19</v>
      </c>
      <c r="B5" s="144">
        <v>700</v>
      </c>
      <c r="C5" s="145" t="s">
        <v>3</v>
      </c>
      <c r="D5" s="17"/>
      <c r="E5" s="17"/>
      <c r="F5" s="17"/>
      <c r="G5" s="4"/>
    </row>
    <row r="6" spans="1:18" ht="14" customHeight="1">
      <c r="A6" s="134" t="s">
        <v>4</v>
      </c>
      <c r="B6" s="144">
        <v>800</v>
      </c>
      <c r="C6" s="145" t="s">
        <v>5</v>
      </c>
      <c r="D6" s="17"/>
      <c r="E6" s="17"/>
      <c r="F6" s="17"/>
      <c r="G6" s="4"/>
      <c r="J6" s="9"/>
      <c r="K6" s="9"/>
      <c r="L6" s="9"/>
      <c r="M6" s="9"/>
      <c r="N6" s="9"/>
      <c r="O6" s="9"/>
      <c r="P6" s="9"/>
      <c r="Q6" s="9"/>
      <c r="R6" s="9"/>
    </row>
    <row r="7" spans="1:18" ht="14" customHeight="1">
      <c r="A7" s="134" t="s">
        <v>6</v>
      </c>
      <c r="B7" s="144">
        <v>150</v>
      </c>
      <c r="C7" s="145"/>
      <c r="D7" s="17"/>
      <c r="E7" s="17"/>
      <c r="F7" s="17"/>
      <c r="G7" s="4"/>
      <c r="J7" s="9"/>
      <c r="K7" s="9"/>
      <c r="L7" s="51"/>
      <c r="M7" s="51"/>
      <c r="N7" s="51"/>
      <c r="O7" s="51"/>
      <c r="P7" s="51"/>
      <c r="Q7" s="51"/>
      <c r="R7" s="9"/>
    </row>
    <row r="8" spans="1:18" ht="14" customHeight="1">
      <c r="A8" s="134" t="s">
        <v>7</v>
      </c>
      <c r="B8" s="144">
        <v>100</v>
      </c>
      <c r="C8" s="145"/>
      <c r="D8" s="17"/>
      <c r="E8" s="17"/>
      <c r="F8" s="17"/>
      <c r="G8" s="4"/>
      <c r="J8" s="9"/>
      <c r="K8" s="9"/>
      <c r="L8" s="51"/>
      <c r="M8" s="51"/>
      <c r="N8" s="51"/>
      <c r="O8" s="51"/>
      <c r="P8" s="51"/>
      <c r="Q8" s="51"/>
      <c r="R8" s="9"/>
    </row>
    <row r="9" spans="1:18" s="8" customFormat="1" ht="14" customHeight="1">
      <c r="A9" s="134" t="s">
        <v>8</v>
      </c>
      <c r="B9" s="144">
        <v>300</v>
      </c>
      <c r="C9" s="145" t="s">
        <v>9</v>
      </c>
      <c r="D9" s="20"/>
      <c r="E9" s="20"/>
      <c r="F9" s="20"/>
      <c r="G9" s="4"/>
      <c r="J9" s="11"/>
      <c r="K9" s="11"/>
      <c r="L9" s="50"/>
      <c r="M9" s="50"/>
      <c r="N9" s="50"/>
      <c r="O9" s="50"/>
      <c r="P9" s="50"/>
      <c r="Q9" s="50"/>
      <c r="R9" s="11"/>
    </row>
    <row r="10" spans="1:18" ht="14" customHeight="1">
      <c r="A10" s="134" t="s">
        <v>10</v>
      </c>
      <c r="B10" s="144">
        <v>500</v>
      </c>
      <c r="C10" s="145"/>
      <c r="D10" s="17"/>
      <c r="E10" s="17"/>
      <c r="F10" s="17"/>
      <c r="G10" s="4"/>
      <c r="J10" s="9"/>
      <c r="K10" s="9"/>
      <c r="L10" s="50"/>
      <c r="M10" s="50"/>
      <c r="N10" s="50"/>
      <c r="O10" s="50"/>
      <c r="P10" s="50"/>
      <c r="Q10" s="50"/>
      <c r="R10" s="9"/>
    </row>
    <row r="11" spans="1:18" ht="14" customHeight="1">
      <c r="A11" s="134" t="s">
        <v>11</v>
      </c>
      <c r="B11" s="144">
        <v>200</v>
      </c>
      <c r="C11" s="145"/>
      <c r="D11" s="17"/>
      <c r="E11" s="17"/>
      <c r="F11" s="17"/>
      <c r="G11" s="4"/>
      <c r="J11" s="9"/>
      <c r="K11" s="9"/>
      <c r="L11" s="50"/>
      <c r="M11" s="50"/>
      <c r="N11" s="50"/>
      <c r="O11" s="50"/>
      <c r="P11" s="50"/>
      <c r="Q11" s="50"/>
      <c r="R11" s="9"/>
    </row>
    <row r="12" spans="1:18" ht="14" customHeight="1">
      <c r="A12" s="134" t="s">
        <v>12</v>
      </c>
      <c r="B12" s="144">
        <v>50</v>
      </c>
      <c r="C12" s="145"/>
      <c r="D12" s="17"/>
      <c r="E12" s="17"/>
      <c r="F12" s="17"/>
      <c r="G12" s="4"/>
      <c r="J12" s="9"/>
      <c r="K12" s="9"/>
      <c r="L12" s="50"/>
      <c r="M12" s="50"/>
      <c r="N12" s="50"/>
      <c r="O12" s="50"/>
      <c r="P12" s="50"/>
      <c r="Q12" s="50"/>
      <c r="R12" s="9"/>
    </row>
    <row r="13" spans="1:18" ht="14" customHeight="1" thickBot="1">
      <c r="A13" s="134" t="s">
        <v>30</v>
      </c>
      <c r="B13" s="144">
        <f>ROUND((B43/100*3.5)*2,1)/2</f>
        <v>444.5</v>
      </c>
      <c r="C13" s="145" t="s">
        <v>72</v>
      </c>
      <c r="D13" s="17"/>
      <c r="E13" s="17"/>
      <c r="F13" s="17"/>
      <c r="G13" s="4"/>
      <c r="J13" s="9"/>
      <c r="K13" s="9"/>
      <c r="L13" s="50"/>
      <c r="M13" s="50"/>
      <c r="N13" s="50"/>
      <c r="O13" s="50"/>
      <c r="P13" s="50"/>
      <c r="Q13" s="50"/>
      <c r="R13" s="9"/>
    </row>
    <row r="14" spans="1:18" s="8" customFormat="1" ht="14" customHeight="1">
      <c r="A14" s="18" t="s">
        <v>13</v>
      </c>
      <c r="B14" s="29">
        <f>SUM(B15:B26)</f>
        <v>8200</v>
      </c>
      <c r="C14" s="19"/>
      <c r="D14" s="20"/>
      <c r="E14" s="20"/>
      <c r="F14" s="20"/>
      <c r="G14" s="4"/>
      <c r="J14" s="11"/>
      <c r="K14" s="11"/>
      <c r="L14" s="50"/>
      <c r="M14" s="50"/>
      <c r="N14" s="50"/>
      <c r="O14" s="50"/>
      <c r="P14" s="50"/>
      <c r="Q14" s="50"/>
      <c r="R14" s="11"/>
    </row>
    <row r="15" spans="1:18" ht="14" customHeight="1">
      <c r="A15" s="134" t="s">
        <v>37</v>
      </c>
      <c r="B15" s="144">
        <v>700</v>
      </c>
      <c r="C15" s="146"/>
      <c r="D15" s="17"/>
      <c r="E15" s="17"/>
      <c r="F15" s="17"/>
      <c r="G15" s="4"/>
      <c r="J15" s="9"/>
      <c r="K15" s="9"/>
      <c r="L15" s="50"/>
      <c r="M15" s="50"/>
      <c r="N15" s="50"/>
      <c r="O15" s="50"/>
      <c r="P15" s="50"/>
      <c r="Q15" s="50"/>
      <c r="R15" s="9"/>
    </row>
    <row r="16" spans="1:18" ht="14" customHeight="1">
      <c r="A16" s="134" t="s">
        <v>38</v>
      </c>
      <c r="B16" s="144">
        <v>800</v>
      </c>
      <c r="C16" s="146"/>
      <c r="D16" s="17"/>
      <c r="E16" s="17"/>
      <c r="F16" s="17"/>
      <c r="G16" s="4"/>
      <c r="J16" s="9"/>
      <c r="K16" s="9"/>
      <c r="L16" s="50"/>
      <c r="M16" s="50"/>
      <c r="N16" s="50"/>
      <c r="O16" s="50"/>
      <c r="P16" s="50"/>
      <c r="Q16" s="50"/>
      <c r="R16" s="9"/>
    </row>
    <row r="17" spans="1:18" ht="14" customHeight="1">
      <c r="A17" s="134" t="s">
        <v>32</v>
      </c>
      <c r="B17" s="144">
        <v>200</v>
      </c>
      <c r="C17" s="146"/>
      <c r="D17" s="17"/>
      <c r="E17" s="17"/>
      <c r="F17" s="17"/>
      <c r="G17" s="4"/>
      <c r="J17" s="9"/>
      <c r="K17" s="9"/>
      <c r="L17" s="50"/>
      <c r="M17" s="50"/>
      <c r="N17" s="50"/>
      <c r="O17" s="50"/>
      <c r="P17" s="50"/>
      <c r="Q17" s="50"/>
      <c r="R17" s="9"/>
    </row>
    <row r="18" spans="1:18" s="8" customFormat="1" ht="14" customHeight="1">
      <c r="A18" s="147" t="s">
        <v>31</v>
      </c>
      <c r="B18" s="148">
        <v>1200</v>
      </c>
      <c r="C18" s="149"/>
      <c r="D18" s="20"/>
      <c r="E18" s="20"/>
      <c r="F18" s="20"/>
      <c r="G18" s="4"/>
      <c r="J18" s="11"/>
      <c r="K18" s="11"/>
      <c r="L18" s="50"/>
      <c r="M18" s="50"/>
      <c r="N18" s="50"/>
      <c r="O18" s="50"/>
      <c r="P18" s="50"/>
      <c r="Q18" s="50"/>
      <c r="R18" s="11"/>
    </row>
    <row r="19" spans="1:18" ht="14" customHeight="1">
      <c r="A19" s="132" t="s">
        <v>39</v>
      </c>
      <c r="B19" s="150">
        <v>3000</v>
      </c>
      <c r="C19" s="151"/>
      <c r="D19" s="17"/>
      <c r="E19" s="17"/>
      <c r="F19" s="17"/>
      <c r="G19" s="4"/>
      <c r="J19" s="9"/>
      <c r="K19" s="9"/>
      <c r="L19" s="50"/>
      <c r="M19" s="50"/>
      <c r="N19" s="50"/>
      <c r="O19" s="50"/>
      <c r="P19" s="50"/>
      <c r="Q19" s="50"/>
      <c r="R19" s="9"/>
    </row>
    <row r="20" spans="1:18" ht="14" customHeight="1">
      <c r="A20" s="134" t="s">
        <v>40</v>
      </c>
      <c r="B20" s="144">
        <v>0</v>
      </c>
      <c r="C20" s="146"/>
      <c r="D20" s="17"/>
      <c r="E20" s="17"/>
      <c r="F20" s="17"/>
      <c r="G20" s="4"/>
      <c r="J20" s="9"/>
      <c r="K20" s="9"/>
      <c r="L20" s="50"/>
      <c r="M20" s="50"/>
      <c r="N20" s="50"/>
      <c r="O20" s="50"/>
      <c r="P20" s="50"/>
      <c r="Q20" s="50"/>
      <c r="R20" s="9"/>
    </row>
    <row r="21" spans="1:18" s="8" customFormat="1" ht="14" customHeight="1">
      <c r="A21" s="134" t="s">
        <v>33</v>
      </c>
      <c r="B21" s="144">
        <v>200</v>
      </c>
      <c r="C21" s="152"/>
      <c r="D21" s="20"/>
      <c r="E21" s="20"/>
      <c r="F21" s="20"/>
      <c r="G21" s="4"/>
      <c r="J21" s="11"/>
      <c r="K21" s="11"/>
      <c r="L21" s="50"/>
      <c r="M21" s="50"/>
      <c r="N21" s="50"/>
      <c r="O21" s="50"/>
      <c r="P21" s="50"/>
      <c r="Q21" s="50"/>
      <c r="R21" s="11"/>
    </row>
    <row r="22" spans="1:18" ht="14" customHeight="1">
      <c r="A22" s="147" t="s">
        <v>34</v>
      </c>
      <c r="B22" s="148">
        <v>500</v>
      </c>
      <c r="C22" s="153"/>
      <c r="D22" s="17"/>
      <c r="E22" s="17"/>
      <c r="F22" s="17"/>
      <c r="G22" s="4"/>
      <c r="J22" s="9"/>
      <c r="K22" s="9"/>
      <c r="L22" s="50"/>
      <c r="M22" s="50"/>
      <c r="N22" s="50"/>
      <c r="O22" s="50"/>
      <c r="P22" s="50"/>
      <c r="Q22" s="50"/>
      <c r="R22" s="9"/>
    </row>
    <row r="23" spans="1:18" ht="14" customHeight="1">
      <c r="A23" s="134" t="s">
        <v>41</v>
      </c>
      <c r="B23" s="144">
        <v>200</v>
      </c>
      <c r="C23" s="146"/>
      <c r="D23" s="17"/>
      <c r="E23" s="17"/>
      <c r="F23" s="17"/>
      <c r="G23" s="4"/>
      <c r="J23" s="9"/>
      <c r="K23" s="9"/>
      <c r="L23" s="50"/>
      <c r="M23" s="50"/>
      <c r="N23" s="50"/>
      <c r="O23" s="50"/>
      <c r="P23" s="50"/>
      <c r="Q23" s="50"/>
      <c r="R23" s="9"/>
    </row>
    <row r="24" spans="1:18" ht="14" customHeight="1">
      <c r="A24" s="134" t="s">
        <v>42</v>
      </c>
      <c r="B24" s="144">
        <v>500</v>
      </c>
      <c r="C24" s="152"/>
      <c r="D24" s="17"/>
      <c r="E24" s="17"/>
      <c r="F24" s="17"/>
      <c r="G24" s="4"/>
      <c r="J24" s="9"/>
      <c r="K24" s="9"/>
      <c r="L24" s="50"/>
      <c r="M24" s="50"/>
      <c r="N24" s="50"/>
      <c r="O24" s="50"/>
      <c r="P24" s="50"/>
      <c r="Q24" s="50"/>
      <c r="R24" s="9"/>
    </row>
    <row r="25" spans="1:18" ht="14" customHeight="1">
      <c r="A25" s="134" t="s">
        <v>35</v>
      </c>
      <c r="B25" s="144">
        <v>100</v>
      </c>
      <c r="C25" s="145"/>
      <c r="D25" s="17"/>
      <c r="E25" s="17"/>
      <c r="F25" s="17"/>
      <c r="G25" s="4"/>
      <c r="J25" s="9"/>
      <c r="K25" s="9"/>
      <c r="L25" s="50"/>
      <c r="M25" s="50"/>
      <c r="N25" s="50"/>
      <c r="O25" s="50"/>
      <c r="P25" s="50"/>
      <c r="Q25" s="50"/>
      <c r="R25" s="9"/>
    </row>
    <row r="26" spans="1:18" ht="14" customHeight="1" thickBot="1">
      <c r="A26" s="154" t="s">
        <v>36</v>
      </c>
      <c r="B26" s="155">
        <v>800</v>
      </c>
      <c r="C26" s="156"/>
      <c r="D26" s="17"/>
      <c r="E26" s="17"/>
      <c r="F26" s="17"/>
      <c r="G26" s="4"/>
      <c r="H26" s="1"/>
      <c r="J26" s="9"/>
      <c r="K26" s="9"/>
      <c r="L26" s="50"/>
      <c r="M26" s="50"/>
      <c r="N26" s="50"/>
      <c r="O26" s="50"/>
      <c r="P26" s="50"/>
      <c r="Q26" s="50"/>
      <c r="R26" s="9"/>
    </row>
    <row r="27" spans="1:18" ht="14" customHeight="1">
      <c r="A27" s="18" t="s">
        <v>14</v>
      </c>
      <c r="B27" s="29">
        <f>SUM(B28)</f>
        <v>880</v>
      </c>
      <c r="C27" s="19"/>
      <c r="D27" s="17"/>
      <c r="E27" s="17"/>
      <c r="F27" s="17"/>
      <c r="G27" s="4"/>
      <c r="H27" s="1"/>
      <c r="J27" s="9"/>
      <c r="K27" s="9"/>
      <c r="L27" s="50"/>
      <c r="M27" s="50"/>
      <c r="N27" s="50"/>
      <c r="O27" s="50"/>
      <c r="P27" s="50"/>
      <c r="Q27" s="50"/>
      <c r="R27" s="9"/>
    </row>
    <row r="28" spans="1:18" ht="14" customHeight="1" thickBot="1">
      <c r="A28" s="154" t="s">
        <v>15</v>
      </c>
      <c r="B28" s="155">
        <v>880</v>
      </c>
      <c r="C28" s="157"/>
      <c r="D28" s="17"/>
      <c r="E28" s="17"/>
      <c r="F28" s="17"/>
      <c r="G28" s="4"/>
      <c r="H28" s="9"/>
      <c r="J28" s="9"/>
      <c r="K28" s="9"/>
      <c r="L28" s="50"/>
      <c r="M28" s="50"/>
      <c r="N28" s="50"/>
      <c r="O28" s="50"/>
      <c r="P28" s="50"/>
      <c r="Q28" s="50"/>
      <c r="R28" s="9"/>
    </row>
    <row r="29" spans="1:18" ht="14" customHeight="1">
      <c r="A29" s="21" t="s">
        <v>17</v>
      </c>
      <c r="B29" s="30">
        <f>SUM(B4+B14+B27)</f>
        <v>12324.5</v>
      </c>
      <c r="C29" s="22"/>
      <c r="D29" s="17"/>
      <c r="E29" s="17"/>
      <c r="F29" s="17"/>
      <c r="G29" s="4"/>
      <c r="H29" s="9"/>
      <c r="J29" s="9"/>
      <c r="K29" s="9"/>
      <c r="L29" s="50"/>
      <c r="M29" s="50"/>
      <c r="N29" s="50"/>
      <c r="O29" s="50"/>
      <c r="P29" s="50"/>
      <c r="Q29" s="50"/>
      <c r="R29" s="9"/>
    </row>
    <row r="30" spans="1:18" ht="14" customHeight="1" thickBot="1">
      <c r="A30" s="23" t="s">
        <v>53</v>
      </c>
      <c r="B30" s="31">
        <f>IF(B43-B29&gt;0,B43-B29,0)</f>
        <v>375.5</v>
      </c>
      <c r="C30" s="24"/>
      <c r="D30" s="17"/>
      <c r="E30" s="17"/>
      <c r="F30" s="17"/>
      <c r="G30" s="4"/>
      <c r="H30" s="9"/>
      <c r="J30" s="9"/>
      <c r="K30" s="9"/>
      <c r="L30" s="51"/>
      <c r="M30" s="51"/>
      <c r="N30" s="51"/>
      <c r="O30" s="51"/>
      <c r="P30" s="50"/>
      <c r="Q30" s="50"/>
      <c r="R30" s="9"/>
    </row>
    <row r="31" spans="1:18" ht="14" customHeight="1" thickTop="1" thickBot="1">
      <c r="A31" s="25" t="s">
        <v>67</v>
      </c>
      <c r="B31" s="32">
        <f>B29+B30</f>
        <v>12700</v>
      </c>
      <c r="C31" s="26"/>
      <c r="D31" s="17"/>
      <c r="E31" s="17"/>
      <c r="F31" s="17"/>
      <c r="G31" s="4"/>
      <c r="H31" s="9"/>
      <c r="J31" s="9"/>
      <c r="K31" s="9"/>
      <c r="L31" s="51"/>
      <c r="M31" s="51"/>
      <c r="N31" s="51"/>
      <c r="O31" s="51"/>
      <c r="P31" s="50"/>
      <c r="Q31" s="50"/>
      <c r="R31" s="9"/>
    </row>
    <row r="32" spans="1:18" ht="14" customHeight="1" thickBot="1">
      <c r="A32" s="14" t="s">
        <v>1</v>
      </c>
      <c r="B32" s="39"/>
      <c r="C32" s="16" t="s">
        <v>2</v>
      </c>
      <c r="D32" s="17"/>
      <c r="E32" s="17"/>
      <c r="F32" s="17"/>
      <c r="G32" s="4"/>
      <c r="H32" s="11"/>
      <c r="J32" s="9"/>
      <c r="K32" s="9"/>
      <c r="L32" s="50"/>
      <c r="M32" s="50"/>
      <c r="N32" s="50"/>
      <c r="O32" s="50"/>
      <c r="P32" s="50"/>
      <c r="Q32" s="50"/>
      <c r="R32" s="9"/>
    </row>
    <row r="33" spans="1:18" ht="14" customHeight="1">
      <c r="A33" s="5" t="s">
        <v>43</v>
      </c>
      <c r="B33" s="6">
        <f>SUM(B34:B35)</f>
        <v>470</v>
      </c>
      <c r="C33" s="40"/>
      <c r="D33" s="17"/>
      <c r="E33" s="17"/>
      <c r="F33" s="17"/>
      <c r="G33" s="4"/>
      <c r="H33" s="11"/>
      <c r="J33" s="9"/>
      <c r="K33" s="9"/>
      <c r="L33" s="50"/>
      <c r="M33" s="50"/>
      <c r="N33" s="50"/>
      <c r="O33" s="50"/>
      <c r="P33" s="50"/>
      <c r="Q33" s="50"/>
      <c r="R33" s="9"/>
    </row>
    <row r="34" spans="1:18" ht="14" customHeight="1">
      <c r="A34" s="158" t="s">
        <v>44</v>
      </c>
      <c r="B34" s="159">
        <v>350</v>
      </c>
      <c r="C34" s="160"/>
      <c r="D34" s="17"/>
      <c r="E34" s="17"/>
      <c r="F34" s="17"/>
      <c r="G34" s="4"/>
      <c r="H34" s="9"/>
      <c r="J34" s="9"/>
      <c r="K34" s="9"/>
      <c r="L34" s="50"/>
      <c r="M34" s="50"/>
      <c r="N34" s="50"/>
      <c r="O34" s="50"/>
      <c r="P34" s="50"/>
      <c r="Q34" s="50"/>
      <c r="R34" s="9"/>
    </row>
    <row r="35" spans="1:18" ht="14" customHeight="1">
      <c r="A35" s="158" t="s">
        <v>45</v>
      </c>
      <c r="B35" s="159">
        <v>120</v>
      </c>
      <c r="C35" s="160" t="s">
        <v>46</v>
      </c>
      <c r="D35" s="17"/>
      <c r="E35" s="17"/>
      <c r="F35" s="17"/>
      <c r="G35" s="4"/>
      <c r="H35" s="9"/>
      <c r="J35" s="9"/>
      <c r="K35" s="9"/>
      <c r="L35" s="50"/>
      <c r="M35" s="50"/>
      <c r="N35" s="50"/>
      <c r="O35" s="50"/>
      <c r="P35" s="50"/>
      <c r="Q35" s="50"/>
      <c r="R35" s="9"/>
    </row>
    <row r="36" spans="1:18" ht="14" customHeight="1">
      <c r="A36" s="41" t="s">
        <v>47</v>
      </c>
      <c r="B36" s="42">
        <f>SUM(B37:B39)</f>
        <v>12200</v>
      </c>
      <c r="C36" s="43"/>
      <c r="D36" s="17"/>
      <c r="E36" s="17"/>
      <c r="F36" s="17"/>
      <c r="G36" s="4"/>
      <c r="H36" s="9"/>
      <c r="J36" s="9"/>
      <c r="K36" s="9"/>
      <c r="L36" s="50"/>
      <c r="M36" s="50"/>
      <c r="N36" s="50"/>
      <c r="O36" s="50"/>
      <c r="P36" s="50"/>
      <c r="Q36" s="50"/>
      <c r="R36" s="9"/>
    </row>
    <row r="37" spans="1:18" ht="14" customHeight="1">
      <c r="A37" s="132" t="s">
        <v>48</v>
      </c>
      <c r="B37" s="150">
        <v>2000</v>
      </c>
      <c r="C37" s="161"/>
      <c r="D37" s="17"/>
      <c r="E37" s="17"/>
      <c r="F37" s="17"/>
      <c r="G37" s="2"/>
      <c r="H37" s="9"/>
      <c r="J37" s="9"/>
      <c r="K37" s="9"/>
      <c r="L37" s="51"/>
      <c r="M37" s="51"/>
      <c r="N37" s="51"/>
      <c r="O37" s="51"/>
      <c r="P37" s="50"/>
      <c r="Q37" s="50"/>
      <c r="R37" s="9"/>
    </row>
    <row r="38" spans="1:18" ht="14" customHeight="1">
      <c r="A38" s="134" t="s">
        <v>16</v>
      </c>
      <c r="B38" s="144">
        <v>10000</v>
      </c>
      <c r="C38" s="145"/>
      <c r="D38" s="27"/>
      <c r="E38" s="27"/>
      <c r="F38" s="27"/>
      <c r="G38" s="2"/>
      <c r="H38" s="11"/>
      <c r="J38" s="9"/>
      <c r="K38" s="9"/>
      <c r="L38" s="51"/>
      <c r="M38" s="51"/>
      <c r="N38" s="51"/>
      <c r="O38" s="51"/>
      <c r="P38" s="50"/>
      <c r="Q38" s="50"/>
      <c r="R38" s="9"/>
    </row>
    <row r="39" spans="1:18" ht="14" customHeight="1">
      <c r="A39" s="147" t="s">
        <v>49</v>
      </c>
      <c r="B39" s="148">
        <v>200</v>
      </c>
      <c r="C39" s="162" t="s">
        <v>51</v>
      </c>
      <c r="D39" s="17"/>
      <c r="E39" s="17"/>
      <c r="F39" s="17"/>
      <c r="G39" s="4"/>
      <c r="H39" s="9"/>
      <c r="J39" s="9"/>
      <c r="K39" s="9"/>
      <c r="L39" s="50"/>
      <c r="M39" s="50"/>
      <c r="N39" s="50"/>
      <c r="O39" s="50"/>
      <c r="P39" s="50"/>
      <c r="Q39" s="50"/>
      <c r="R39" s="9"/>
    </row>
    <row r="40" spans="1:18">
      <c r="A40" s="41" t="s">
        <v>50</v>
      </c>
      <c r="B40" s="42">
        <f>SUM(B41:B42)</f>
        <v>30</v>
      </c>
      <c r="C40" s="46" t="s">
        <v>52</v>
      </c>
      <c r="D40" s="12"/>
      <c r="E40" s="12"/>
      <c r="G40" s="4"/>
      <c r="H40" s="9"/>
      <c r="J40" s="9"/>
      <c r="K40" s="9"/>
      <c r="L40" s="50"/>
      <c r="M40" s="50"/>
      <c r="N40" s="50"/>
      <c r="O40" s="50"/>
      <c r="P40" s="50"/>
      <c r="Q40" s="50"/>
      <c r="R40" s="9"/>
    </row>
    <row r="41" spans="1:18">
      <c r="A41" s="163" t="s">
        <v>64</v>
      </c>
      <c r="B41" s="150">
        <v>20</v>
      </c>
      <c r="C41" s="161"/>
      <c r="D41" s="12"/>
      <c r="E41" s="12"/>
      <c r="G41" s="4"/>
      <c r="H41" s="9"/>
      <c r="J41" s="9"/>
      <c r="K41" s="9"/>
      <c r="L41" s="50"/>
      <c r="M41" s="50"/>
      <c r="N41" s="50"/>
      <c r="O41" s="50"/>
      <c r="P41" s="50"/>
      <c r="Q41" s="50"/>
      <c r="R41" s="9"/>
    </row>
    <row r="42" spans="1:18">
      <c r="A42" s="147" t="s">
        <v>71</v>
      </c>
      <c r="B42" s="148">
        <v>10</v>
      </c>
      <c r="C42" s="145"/>
      <c r="D42" s="12"/>
      <c r="E42" s="12"/>
      <c r="G42" s="4"/>
      <c r="H42" s="11"/>
      <c r="J42" s="9"/>
      <c r="K42" s="9"/>
      <c r="L42" s="50"/>
      <c r="M42" s="50"/>
      <c r="N42" s="50"/>
      <c r="O42" s="50"/>
      <c r="P42" s="50"/>
      <c r="Q42" s="50"/>
      <c r="R42" s="9"/>
    </row>
    <row r="43" spans="1:18">
      <c r="A43" s="41" t="s">
        <v>18</v>
      </c>
      <c r="B43" s="42">
        <f>SUM(B36+B33+B40)</f>
        <v>12700</v>
      </c>
      <c r="C43" s="43"/>
      <c r="D43" s="12"/>
      <c r="E43" s="12"/>
      <c r="G43" s="4"/>
      <c r="H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" thickBot="1">
      <c r="A44" s="36" t="s">
        <v>54</v>
      </c>
      <c r="B44" s="37">
        <f>IF(B29-B43&gt;0,B29-B43,0)</f>
        <v>0</v>
      </c>
      <c r="C44" s="38"/>
      <c r="D44" s="12"/>
      <c r="E44" s="12"/>
      <c r="G44" s="4"/>
      <c r="H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" thickTop="1" thickBot="1">
      <c r="A45" s="25" t="s">
        <v>67</v>
      </c>
      <c r="B45" s="44">
        <f>SUM(B43:B44)</f>
        <v>12700</v>
      </c>
      <c r="C45" s="45"/>
      <c r="D45" s="12"/>
      <c r="E45" s="12"/>
      <c r="G45" s="4"/>
      <c r="H45" s="11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12"/>
      <c r="B46" s="12"/>
      <c r="C46" s="12"/>
      <c r="D46" s="12"/>
      <c r="E46" s="12"/>
      <c r="G46" s="4"/>
      <c r="H46" s="9"/>
    </row>
    <row r="47" spans="1:18">
      <c r="A47" s="13"/>
      <c r="B47" s="13"/>
      <c r="C47" s="13"/>
      <c r="D47" s="12"/>
      <c r="E47" s="12"/>
      <c r="G47" s="4"/>
      <c r="H47" s="9"/>
    </row>
    <row r="48" spans="1:18">
      <c r="A48" s="12"/>
      <c r="B48" s="12"/>
      <c r="C48" s="12"/>
      <c r="D48" s="12"/>
      <c r="E48" s="12"/>
      <c r="G48" s="4"/>
    </row>
    <row r="49" spans="1:7">
      <c r="A49" s="12"/>
      <c r="B49" s="12"/>
      <c r="C49" s="12"/>
      <c r="D49" s="12"/>
      <c r="E49" s="12"/>
      <c r="G49" s="4"/>
    </row>
    <row r="50" spans="1:7">
      <c r="A50" s="13"/>
      <c r="B50" s="13"/>
      <c r="C50" s="13"/>
      <c r="D50" s="12"/>
      <c r="E50" s="12"/>
      <c r="G50" s="4"/>
    </row>
    <row r="51" spans="1:7">
      <c r="A51" s="12"/>
      <c r="B51" s="12"/>
      <c r="C51" s="12"/>
      <c r="D51" s="12"/>
      <c r="E51" s="12"/>
      <c r="G51" s="4"/>
    </row>
    <row r="52" spans="1:7">
      <c r="A52" s="12"/>
      <c r="B52" s="12"/>
      <c r="C52" s="12"/>
      <c r="D52" s="12"/>
      <c r="E52" s="12"/>
      <c r="G52" s="4"/>
    </row>
    <row r="53" spans="1:7">
      <c r="A53" s="13"/>
      <c r="B53" s="13"/>
      <c r="C53" s="13"/>
      <c r="D53" s="12"/>
      <c r="E53" s="12"/>
      <c r="G53" s="4"/>
    </row>
    <row r="54" spans="1:7">
      <c r="A54" s="7"/>
      <c r="B54" s="7"/>
      <c r="C54" s="7"/>
      <c r="D54" s="12"/>
      <c r="E54" s="12"/>
      <c r="G54" s="4"/>
    </row>
    <row r="55" spans="1:7">
      <c r="A55" s="12"/>
      <c r="B55" s="12"/>
      <c r="C55" s="12"/>
      <c r="D55" s="12"/>
      <c r="E55" s="12"/>
      <c r="G55" s="4"/>
    </row>
    <row r="56" spans="1:7">
      <c r="A56" s="7"/>
      <c r="B56" s="7"/>
      <c r="C56" s="7"/>
      <c r="D56" s="12"/>
      <c r="E56" s="12"/>
      <c r="G56" s="4"/>
    </row>
    <row r="57" spans="1:7">
      <c r="A57" s="7"/>
      <c r="B57" s="7"/>
      <c r="C57" s="7"/>
      <c r="D57" s="12"/>
      <c r="E57" s="12"/>
      <c r="G57" s="4"/>
    </row>
    <row r="58" spans="1:7">
      <c r="A58" s="12"/>
      <c r="B58" s="12"/>
      <c r="C58" s="12"/>
      <c r="D58" s="12"/>
      <c r="E58" s="12"/>
      <c r="G58" s="4"/>
    </row>
    <row r="59" spans="1:7">
      <c r="A59" s="12"/>
      <c r="B59" s="12"/>
      <c r="C59" s="12"/>
      <c r="D59" s="12"/>
      <c r="E59" s="12"/>
      <c r="G59" s="4"/>
    </row>
    <row r="60" spans="1:7">
      <c r="A60" s="12"/>
      <c r="B60" s="12"/>
      <c r="C60" s="12"/>
      <c r="D60" s="12"/>
      <c r="E60" s="12"/>
      <c r="G60" s="4"/>
    </row>
    <row r="61" spans="1:7">
      <c r="A61" s="12"/>
      <c r="B61" s="12"/>
      <c r="C61" s="12"/>
      <c r="D61" s="12"/>
      <c r="E61" s="12"/>
      <c r="G61" s="4"/>
    </row>
    <row r="62" spans="1:7">
      <c r="A62" s="12"/>
      <c r="B62" s="12"/>
      <c r="C62" s="12"/>
      <c r="D62" s="12"/>
      <c r="E62" s="12"/>
    </row>
    <row r="63" spans="1:7">
      <c r="A63" s="12"/>
      <c r="B63" s="12"/>
      <c r="C63" s="12"/>
      <c r="D63" s="12"/>
      <c r="E63" s="12"/>
    </row>
    <row r="64" spans="1:7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C74" s="3"/>
    </row>
  </sheetData>
  <mergeCells count="1">
    <mergeCell ref="A1:C2"/>
  </mergeCells>
  <phoneticPr fontId="10" type="noConversion"/>
  <pageMargins left="0.7" right="0.7" top="0.78740157499999996" bottom="0.78740157499999996" header="0.3" footer="0.3"/>
  <pageSetup paperSize="9" orientation="portrait"/>
  <ignoredErrors>
    <ignoredError sqref="B3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Jahresrechnung 2014</vt:lpstr>
      <vt:lpstr>Bilanz</vt:lpstr>
      <vt:lpstr>Budget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Hirschi Jonas</dc:creator>
  <cp:lastModifiedBy>Jonas Hirschi</cp:lastModifiedBy>
  <cp:lastPrinted>2014-10-07T05:57:19Z</cp:lastPrinted>
  <dcterms:created xsi:type="dcterms:W3CDTF">2013-06-18T10:16:38Z</dcterms:created>
  <dcterms:modified xsi:type="dcterms:W3CDTF">2014-10-14T08:25:44Z</dcterms:modified>
</cp:coreProperties>
</file>